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Contratacoes_e_Pagadoria\Instrumentalizacao\Contratações\Processos 2018\0000093.2018\Errata\"/>
    </mc:Choice>
  </mc:AlternateContent>
  <bookViews>
    <workbookView xWindow="360" yWindow="150" windowWidth="9555" windowHeight="7170"/>
  </bookViews>
  <sheets>
    <sheet name="Anexo I - SUREG Alto Uruguai" sheetId="1" r:id="rId1"/>
  </sheets>
  <definedNames>
    <definedName name="_xlnm._FilterDatabase" localSheetId="0" hidden="1">'Anexo I - SUREG Alto Uruguai'!$A$15:$H$130</definedName>
    <definedName name="_xlnm.Print_Area" localSheetId="0">'Anexo I - SUREG Alto Uruguai'!$A$1:$H$174</definedName>
  </definedNames>
  <calcPr calcId="162913"/>
</workbook>
</file>

<file path=xl/calcChain.xml><?xml version="1.0" encoding="utf-8"?>
<calcChain xmlns="http://schemas.openxmlformats.org/spreadsheetml/2006/main">
  <c r="C128" i="1" l="1"/>
  <c r="F128" i="1"/>
  <c r="C127" i="1"/>
  <c r="F127" i="1"/>
  <c r="F129" i="1" s="1"/>
  <c r="D122" i="1"/>
  <c r="E122" i="1"/>
  <c r="C122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56" i="1"/>
  <c r="F98" i="1"/>
  <c r="F99" i="1"/>
  <c r="F101" i="1"/>
  <c r="F102" i="1"/>
  <c r="F103" i="1"/>
  <c r="F104" i="1"/>
  <c r="F105" i="1"/>
  <c r="F106" i="1"/>
  <c r="F107" i="1"/>
  <c r="F108" i="1"/>
  <c r="F109" i="1"/>
  <c r="F100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7" i="1"/>
  <c r="D123" i="1"/>
  <c r="D124" i="1"/>
  <c r="D125" i="1" s="1"/>
  <c r="E123" i="1"/>
  <c r="E124" i="1" s="1"/>
  <c r="C123" i="1"/>
  <c r="C124" i="1"/>
  <c r="C125" i="1"/>
  <c r="E125" i="1" l="1"/>
  <c r="F125" i="1" s="1"/>
  <c r="F130" i="1" s="1"/>
  <c r="F124" i="1"/>
  <c r="F123" i="1"/>
</calcChain>
</file>

<file path=xl/sharedStrings.xml><?xml version="1.0" encoding="utf-8"?>
<sst xmlns="http://schemas.openxmlformats.org/spreadsheetml/2006/main" count="291" uniqueCount="275">
  <si>
    <t>Local</t>
  </si>
  <si>
    <t>Cidade</t>
  </si>
  <si>
    <t>6h</t>
  </si>
  <si>
    <t>8h48min</t>
  </si>
  <si>
    <t>Valor  Mensal por Local (R$)</t>
  </si>
  <si>
    <t>DADOS DA PROPONENTE:</t>
  </si>
  <si>
    <t>1. Razão Social:</t>
  </si>
  <si>
    <t>2. Endereço:</t>
  </si>
  <si>
    <t>3. Telefones:</t>
  </si>
  <si>
    <t>4. E-mail Comercial:</t>
  </si>
  <si>
    <t>5. E-mail Operacional:</t>
  </si>
  <si>
    <t>6. Representante Legal/Contato:</t>
  </si>
  <si>
    <t>Data:</t>
  </si>
  <si>
    <t>TIPO A</t>
  </si>
  <si>
    <t>TIPO B</t>
  </si>
  <si>
    <t>TIPO C</t>
  </si>
  <si>
    <t>Quantidade de Postos por Carga Horária :</t>
  </si>
  <si>
    <t>Valor Total por Carga Horária (R$)/Mês :</t>
  </si>
  <si>
    <t>VALOR UNITÁRIO DE CADA CARGA HORÁRIA</t>
  </si>
  <si>
    <t>OBSERVAÇÕES:</t>
  </si>
  <si>
    <t>4. Faculta ao BANRISUL, alterar, incluir e ou excluir os postos de serviços descritos na presente planilha, visando adequação à sua política de segurança operacional e patrimonial, aditando, posteriormente, o Contrato de Prestação de Serviços.</t>
  </si>
  <si>
    <t>5. A  proposta que não atender as exigências acima, estará automaticamente desclassificada, conforme previsão do Edital.</t>
  </si>
  <si>
    <t>POSTOS DE VIGILÂNCIA - SUREG ALTO URUGUAI</t>
  </si>
  <si>
    <t>Aratiba</t>
  </si>
  <si>
    <t>Áurea</t>
  </si>
  <si>
    <t>Passo Fundo</t>
  </si>
  <si>
    <t>Barão do Cotegipe</t>
  </si>
  <si>
    <t>Barracão</t>
  </si>
  <si>
    <t>Boqueirão do Leão</t>
  </si>
  <si>
    <t>Cacique Doble</t>
  </si>
  <si>
    <t>Casca</t>
  </si>
  <si>
    <t>Centenário</t>
  </si>
  <si>
    <t>Ciríaco</t>
  </si>
  <si>
    <t>David Canabarro</t>
  </si>
  <si>
    <t>Guaporé</t>
  </si>
  <si>
    <t>Erebango</t>
  </si>
  <si>
    <t>Erechim</t>
  </si>
  <si>
    <t>Ernestina</t>
  </si>
  <si>
    <t>Espumoso</t>
  </si>
  <si>
    <t>Estação</t>
  </si>
  <si>
    <t>Fontoura Xavier</t>
  </si>
  <si>
    <t>Gaurama</t>
  </si>
  <si>
    <t>Getúlio Vargas</t>
  </si>
  <si>
    <t>Gramado Xavier</t>
  </si>
  <si>
    <t>Ibiraiaras</t>
  </si>
  <si>
    <t>Soledade</t>
  </si>
  <si>
    <t>Itatiba do Sul</t>
  </si>
  <si>
    <t>Lagoa Vermelha</t>
  </si>
  <si>
    <t>Machadinho</t>
  </si>
  <si>
    <t>Marau</t>
  </si>
  <si>
    <t>Marcelino Ramos</t>
  </si>
  <si>
    <t>Mariano Mouro</t>
  </si>
  <si>
    <t>Maximiliano de Almeida</t>
  </si>
  <si>
    <t>Não-Me-Toque</t>
  </si>
  <si>
    <t>Vila Maria</t>
  </si>
  <si>
    <t>Paim Filho</t>
  </si>
  <si>
    <t>Ronda Alta</t>
  </si>
  <si>
    <t>Sananduva</t>
  </si>
  <si>
    <t>São Domingos do Sul</t>
  </si>
  <si>
    <t>São João da Urtiga</t>
  </si>
  <si>
    <t>São José do Ouro</t>
  </si>
  <si>
    <t>Selbach</t>
  </si>
  <si>
    <t>Serrafina Côrrea</t>
  </si>
  <si>
    <t>Sertão</t>
  </si>
  <si>
    <t>Tapejara</t>
  </si>
  <si>
    <t>Tapera</t>
  </si>
  <si>
    <t>Três Arroios</t>
  </si>
  <si>
    <t>Viadutos</t>
  </si>
  <si>
    <t>Carlos Gomes</t>
  </si>
  <si>
    <t>Coxilha</t>
  </si>
  <si>
    <t>Ibiaçá</t>
  </si>
  <si>
    <t>São José do Herval</t>
  </si>
  <si>
    <t>Tio Hugo</t>
  </si>
  <si>
    <t>AG DOIS LAJEADOS                                                   Rua Thomas Gonzaga, 316</t>
  </si>
  <si>
    <t>Agua Santa</t>
  </si>
  <si>
    <t>AG BARÃO DO COTEGIPE                                  Rua José Bonifácio, 574</t>
  </si>
  <si>
    <t>AG DAVID CANABARRO                                  Rua Progresso, 300</t>
  </si>
  <si>
    <t>AG ERECHIM                                                           Rua Itália, 55</t>
  </si>
  <si>
    <t>AG AV. GENERAL NETO                                                Av. Gen. Neto, 238</t>
  </si>
  <si>
    <t>AG GETÚLIO VARGAS                                             Av. Borges de Medeiros, 629</t>
  </si>
  <si>
    <t>AG GRAMADO XAVIER                                            Av Santa Cruz, 1.399</t>
  </si>
  <si>
    <t>AG NOVA ALVORADA                                                       Av. 3 Edilio L. Chesties, 1683</t>
  </si>
  <si>
    <t>AG STO ANTONIO PLANALTO                                                             Av. Jorge Miller,989</t>
  </si>
  <si>
    <t>PA CENTRO CLÍNICO ERECHIM                       Rua São Paulo, 446</t>
  </si>
  <si>
    <t>PA MASTER SONDA                                             Av. 7 de Setembro, 1200</t>
  </si>
  <si>
    <t>PA PM SÃO JOSÉ DO HERVAL                        Rua do Comércio, s/n</t>
  </si>
  <si>
    <t>PA SANTO EXPEDITO DO SUL
Av. José Piloneto, 686</t>
  </si>
  <si>
    <t>9h</t>
  </si>
  <si>
    <t>TIPO D</t>
  </si>
  <si>
    <t>TIPO E</t>
  </si>
  <si>
    <t>10h</t>
  </si>
  <si>
    <t>Alpestre</t>
  </si>
  <si>
    <t>Ametista do Sul</t>
  </si>
  <si>
    <t>Sarandi</t>
  </si>
  <si>
    <t>Carazinho</t>
  </si>
  <si>
    <t>AG CAMPINAS DO SUL                                         Av. Mauricio Cardoso,459</t>
  </si>
  <si>
    <t>Campinas do Sul</t>
  </si>
  <si>
    <t>Caiçara</t>
  </si>
  <si>
    <t>Colorado</t>
  </si>
  <si>
    <t>Constantina</t>
  </si>
  <si>
    <t>Coqueiros do Sul</t>
  </si>
  <si>
    <t>Entre Rios do Sul</t>
  </si>
  <si>
    <t>Erval Grande</t>
  </si>
  <si>
    <t>Jacutinga</t>
  </si>
  <si>
    <t>Liberato Salzano</t>
  </si>
  <si>
    <t>Nonoai</t>
  </si>
  <si>
    <t>Planalto</t>
  </si>
  <si>
    <t>AG RONDA ALTA                                                       Av. Getúlio Vargas, 1083</t>
  </si>
  <si>
    <t>Rondinha</t>
  </si>
  <si>
    <t>Três Palmeiras</t>
  </si>
  <si>
    <t>Trindade do Sul</t>
  </si>
  <si>
    <t>Gramado dos Loureiros</t>
  </si>
  <si>
    <t>AG AGUA SANTA                                                 Rua José Faedo, 618</t>
  </si>
  <si>
    <t>AG ALPESTRE                                                        Av. Barão do Rio Branco, 62</t>
  </si>
  <si>
    <t>AG AMETISTA DO SUL                                         Av. Brasil, 611</t>
  </si>
  <si>
    <t>AG ARATIBA                                                         Rua Luiz Loeser, 76</t>
  </si>
  <si>
    <t>AG ÁUREA                                                             Rua da Matriz, 390</t>
  </si>
  <si>
    <t>AG BARRA FUNDA                                               Av. 24 de Março, 1170</t>
  </si>
  <si>
    <t>AG BARRACÃO                                                     Av. Brasília, 712</t>
  </si>
  <si>
    <t>AG CACIQUE DOBLE                                            Av. Caingang, 414</t>
  </si>
  <si>
    <t>AG CAIÇARA                                                           Av. Brasil, 952</t>
  </si>
  <si>
    <t>AG CASCA                                                             Rua Tiradentes, 1018</t>
  </si>
  <si>
    <t>AG CENTENÁRIO                                                   Av. Antonio Menegatti, 840</t>
  </si>
  <si>
    <t>AG CIRÍACO                                                            Av. 19 de Maio, 480</t>
  </si>
  <si>
    <t>AG COLORADO                                                      Av. Boa Esperança, 728</t>
  </si>
  <si>
    <t>AG CONSTANTINA                                              Rua Franklin Siliprandi, 572</t>
  </si>
  <si>
    <t>AG ENTRE RIOS DO SUL                                     Av. Danilo Lorenzi, 519</t>
  </si>
  <si>
    <t>AG EREBANGO                                                     Rua Vva. Olinda Vater, 37 Sl. 17</t>
  </si>
  <si>
    <t>AG ERECHIM ANEXO                                          Rua Itália, 99</t>
  </si>
  <si>
    <t>AG ERNESTINA                                                     Rua Fernando Duderstadt, 454</t>
  </si>
  <si>
    <t>AG ESPUMOSO                                                     Rua Padre Reus, 413</t>
  </si>
  <si>
    <t>AG ESTAÇÃO                                                          Av. Lido Tagliari, 1204</t>
  </si>
  <si>
    <t>AG FONTOURA XAVIER                                       Av. 9 de Julho, 2143</t>
  </si>
  <si>
    <t>AG GAURAMA                                                      Rua João Amândio Sperb, 440</t>
  </si>
  <si>
    <t>AG IBIRAIARAS                                                    Rua Antônio Stella, 404</t>
  </si>
  <si>
    <t>AG LAGOA VERMELHA                                       Av. Afonso Pena, 474</t>
  </si>
  <si>
    <t>AG MACHADINHO                                                 Av. Frei Teófilo, 540</t>
  </si>
  <si>
    <t>AG MARAU                                                              Av. Júlio Borella, 1188</t>
  </si>
  <si>
    <t>AG MARCELINO RAMOS                                   Rua Rui Barbosa, 293</t>
  </si>
  <si>
    <t>AG MARIA ELIZABETH                                         Av Moacir da Motta Fortes,300</t>
  </si>
  <si>
    <t>AG MARIANO MORO                                           Rua Sere de Setembro, 229</t>
  </si>
  <si>
    <t>AG NÃO-ME-TOQUE                                             Av. Alto do Jacuí, 707 centro</t>
  </si>
  <si>
    <t>AG PAIM FILHO                                                     Rua Getúlio Vargas, 155</t>
  </si>
  <si>
    <t>AG PASSO FUNDO                                                 Av. Brasil, 179</t>
  </si>
  <si>
    <t>AG PLANALTO                                                      Rua Dom Pedro II, 700</t>
  </si>
  <si>
    <t>AG PONTÃO                                                            Av. Júlio de Maílhos, 1416</t>
  </si>
  <si>
    <t>AG RONDINHA                                                       Av. Sarandi, 569</t>
  </si>
  <si>
    <t>AG SANANDUVA                                                   Av. Dr. Silveira Neto, 169</t>
  </si>
  <si>
    <t>AG SÃO CRISTOVÃO                                            Av. Pres. Vargas,1364</t>
  </si>
  <si>
    <t>AG SÃO DOMINGOS DO SUL                              Av. Luis Benvegnu, 448</t>
  </si>
  <si>
    <t>AG SÃO JOÃO DA URTIGA                                 Av. Prof. Zeferino, 1267</t>
  </si>
  <si>
    <t>AG SÃO JOSÉ DO OURO                                      Rua Marechal Floriano, 450</t>
  </si>
  <si>
    <t>AG SARANDI                                                           Av. Expedicionário, 1144</t>
  </si>
  <si>
    <t>AG SELBACH                                                          Av. Jacuí, 480</t>
  </si>
  <si>
    <t>AG SERAFINA CÔRREA                                      Av. Arthur Oscar, 1288</t>
  </si>
  <si>
    <t>AG SERTÃO                                                             Av. Brasil, 1175</t>
  </si>
  <si>
    <t>AG SOLEDADE                                                      Rua Mal. Floriano Peixoto, 995</t>
  </si>
  <si>
    <t>AG TAPEJARA                                                      Rua Independência, 608</t>
  </si>
  <si>
    <t>AG TAPERA                                                             Av. 15 de Novembro, 1190</t>
  </si>
  <si>
    <t>AG TRÊS ARROIOS                                               Av. Felipe Kops, 40</t>
  </si>
  <si>
    <t>AG TRÊS PALMEIRAS                                          Av. das Palmeiras, 1068</t>
  </si>
  <si>
    <t>AG VIADUTOS                                                         Av. Independência, 514</t>
  </si>
  <si>
    <t>AG VICTOR GRAEFF                                             Av. 25 de Julho, 509</t>
  </si>
  <si>
    <t>AG VILA MARIA                                                      Av. Farroupilha, 179</t>
  </si>
  <si>
    <t>PA COXILHA                                                            Av. Ilso José Weber, 643 . S. 1</t>
  </si>
  <si>
    <t>PA CRUZALTENSE                                                Av. Pedro Alvares Cabral, 381</t>
  </si>
  <si>
    <t>PA FORO CARAZINHO                                       Rua Bento Gonçalves, 151</t>
  </si>
  <si>
    <t>PA FORO ERECHIM                                             Rua Clementina Rossi, 129</t>
  </si>
  <si>
    <t>PA HOSP.S.VICENTE PAULO                             Rua Teixeira Soares, 808</t>
  </si>
  <si>
    <t>PA PM CASEIROS                                                   Av. Irmãs Angélicas, 270</t>
  </si>
  <si>
    <t>PA PM FAXINALZINHO                                         Av. Lirio A. Oltramari, 646</t>
  </si>
  <si>
    <t>PA PM IBIAÇÁ                                                       Rua do Comércio, 36</t>
  </si>
  <si>
    <t>PA PM SÃO VALENTIM                                         Av. Castelo Branco, 633</t>
  </si>
  <si>
    <t>PA PM TIO HUGO                                                  Rua Paraná, 1894 Sl. 102</t>
  </si>
  <si>
    <t>PA URI                                                                       Av. Sete de Setembro, 1621</t>
  </si>
  <si>
    <t>Hora adicional</t>
  </si>
  <si>
    <t>Quantidade</t>
  </si>
  <si>
    <t>Valor Unitário</t>
  </si>
  <si>
    <t>Valor Total estimado</t>
  </si>
  <si>
    <t>Hora adicional extraordinária (*)</t>
  </si>
  <si>
    <t>VALOR DA HORA ADICIONAL EXTRAORDINÁRIA (*)</t>
  </si>
  <si>
    <t>2. A licitante deverá informar o valor unitário para todas as cargas horárias acima especificadas, assim como o valor da hora adicional extraordinária e programada, independente do que o BANRISUL estará contratando na presente Licitação. Essa informação é imprescindível para uma eventual contratação (parâmetros).
Havendo adequação do valor proposto (melhor proposta), a licitante deverá também adequar os valores estimados para cada carga horária, de acordo com a proporcionalidade.</t>
  </si>
  <si>
    <t>Valor Total por Carga Horária (R$)Para 24 meses</t>
  </si>
  <si>
    <t>TOTAL GERAL PARA 24 MESES</t>
  </si>
  <si>
    <t>PA COQUEIROS DO SUL                                     Av. Pres. Vargas, 415</t>
  </si>
  <si>
    <t>AG OSCAR SALAZAR                                                     Av. José Oscar Salazar, 613, sala 101               Bairro Três Vendas</t>
  </si>
  <si>
    <t>12h</t>
  </si>
  <si>
    <t>VALOR DA HORA ADICIONAL PROGRAMADA (**)</t>
  </si>
  <si>
    <t>3. A licitante deverá orçar considerando a Convenção Coletiva de Trabalho de 2017 (CCT/ 2017).</t>
  </si>
  <si>
    <t>7. (**) Hora Adicional Programada: em razão de serviço extraordinário para contingências de segurança, obras específicas, instalações de equipamentos, etc., que serão requisitados a critério do BANRISUL com pedido de utilização com no mínimo 24 horas de antecedência.</t>
  </si>
  <si>
    <t>6. (*) - Hora Adicional Extraordinária: em razão de serviço extraordinário por motivo de filas, atendimento especial, etc., que serão requisitados a critério do BANRISUL com pedido de utilização com menos de 24h de antecedência.</t>
  </si>
  <si>
    <t>Hora adicional programada (**)</t>
  </si>
  <si>
    <t>Valor Total para 24 Meses das Horas Adicionais :</t>
  </si>
  <si>
    <t>1. TIPOS DE POSTOS:</t>
  </si>
  <si>
    <t>TIPO F</t>
  </si>
  <si>
    <t>24h</t>
  </si>
  <si>
    <t>AG IBIRAPUITÃ                                                              Av. Borges do Canto, 688 Lj. 01</t>
  </si>
  <si>
    <t>TIPO A - 6h00min</t>
  </si>
  <si>
    <t>TIPO B - 8h48min</t>
  </si>
  <si>
    <t>TIPO C - 9h00mim</t>
  </si>
  <si>
    <t>8. Para todos os cálculos deverão ser considerados 21 (vinte e um) dias úteis média/mês, salvo disposição em contrário, definida na Convenção Coletiva de Trabalho - CCT.</t>
  </si>
  <si>
    <r>
      <t xml:space="preserve">a. </t>
    </r>
    <r>
      <rPr>
        <b/>
        <u/>
        <sz val="12"/>
        <rFont val="Arial Narrow"/>
        <family val="2"/>
      </rPr>
      <t>POSTO TIPO A</t>
    </r>
    <r>
      <rPr>
        <b/>
        <sz val="12"/>
        <rFont val="Arial Narrow"/>
        <family val="2"/>
      </rPr>
      <t xml:space="preserve"> - 30 horas semanais diurnas (de segunda a sexta-feira) - posto guarnecido ininterruptamente por 6 horas, em dias úteis, em horário compreendido entre 07:30 e 20:00 horas, a critério do Banco;</t>
    </r>
  </si>
  <si>
    <r>
      <t xml:space="preserve">b. </t>
    </r>
    <r>
      <rPr>
        <b/>
        <u/>
        <sz val="12"/>
        <rFont val="Arial Narrow"/>
        <family val="2"/>
      </rPr>
      <t>POSTO TIPO A1</t>
    </r>
    <r>
      <rPr>
        <b/>
        <sz val="12"/>
        <rFont val="Arial Narrow"/>
        <family val="2"/>
      </rPr>
      <t xml:space="preserve"> - 30 horas semanais diurnas (de segunda a sexta-feira) - posto guarnecido ininterruptamente por 6 horas com HT, em dias úteis, em horário compreendido entre 07:30 e 20:00 horas, a critério do Banco;</t>
    </r>
  </si>
  <si>
    <r>
      <t>c.</t>
    </r>
    <r>
      <rPr>
        <b/>
        <u/>
        <sz val="12"/>
        <rFont val="Arial Narrow"/>
        <family val="2"/>
      </rPr>
      <t xml:space="preserve"> POSTO TIPO B</t>
    </r>
    <r>
      <rPr>
        <b/>
        <sz val="12"/>
        <rFont val="Arial Narrow"/>
        <family val="2"/>
      </rPr>
      <t xml:space="preserve"> -  44 horas semanais diurnas (de segunda a sexta-feira)  - posto guarnecido ininterruptamente por 08 horas e 48 minutos, em dias úteis, em horário compreendido entre 07:30 e 20:00 horas, a critério do Banco;</t>
    </r>
  </si>
  <si>
    <r>
      <t>d.</t>
    </r>
    <r>
      <rPr>
        <b/>
        <u/>
        <sz val="12"/>
        <rFont val="Arial Narrow"/>
        <family val="2"/>
      </rPr>
      <t xml:space="preserve"> POSTO TIPO B1</t>
    </r>
    <r>
      <rPr>
        <b/>
        <sz val="12"/>
        <rFont val="Arial Narrow"/>
        <family val="2"/>
      </rPr>
      <t xml:space="preserve"> -  44 horas semanais diurnas (de segunda a sexta-feira)  - posto guarnecido ininterruptamente por 08 horas e 48 minutos com HT, em dias úteis, em horário compreendido entre 07:30 e 20:00 horas, a critério do Banco;</t>
    </r>
  </si>
  <si>
    <r>
      <t>e.</t>
    </r>
    <r>
      <rPr>
        <b/>
        <u/>
        <sz val="12"/>
        <rFont val="Arial Narrow"/>
        <family val="2"/>
      </rPr>
      <t xml:space="preserve"> POSTO TIPO C</t>
    </r>
    <r>
      <rPr>
        <b/>
        <sz val="12"/>
        <rFont val="Arial Narrow"/>
        <family val="2"/>
      </rPr>
      <t xml:space="preserve"> -  45 horas semanais diurnas (de segunda a sexta-feira)  - posto guarnecido ininterruptamente por 09 horas, em dias úteis, em horário compreendido entre 07:30 e 20:00 horas, a critério do Banco;</t>
    </r>
  </si>
  <si>
    <r>
      <t>f.</t>
    </r>
    <r>
      <rPr>
        <b/>
        <u/>
        <sz val="12"/>
        <rFont val="Arial Narrow"/>
        <family val="2"/>
      </rPr>
      <t xml:space="preserve"> POSTO TIPO C1</t>
    </r>
    <r>
      <rPr>
        <b/>
        <sz val="12"/>
        <rFont val="Arial Narrow"/>
        <family val="2"/>
      </rPr>
      <t xml:space="preserve"> -  45 horas semanais diurnas (de segunda a sexta-feira)  - posto guarnecido ininterruptamente por 09 horas com HT, em dias úteis, em horário compreendido entre 07:30 e 20:00 horas, a critério do Banco;</t>
    </r>
  </si>
  <si>
    <r>
      <t>g.</t>
    </r>
    <r>
      <rPr>
        <b/>
        <u/>
        <sz val="12"/>
        <rFont val="Arial Narrow"/>
        <family val="2"/>
      </rPr>
      <t xml:space="preserve"> POSTO TIPO D</t>
    </r>
    <r>
      <rPr>
        <b/>
        <sz val="12"/>
        <rFont val="Arial Narrow"/>
        <family val="2"/>
      </rPr>
      <t xml:space="preserve"> -  50 horas semanais diurnas (de segunda a sexta-feira)  - posto guarnecido ininterruptamente por 10 horas, em dias úteis, em horário compreendido entre 07:30 e 20:00 horas, a critério do Banco;</t>
    </r>
  </si>
  <si>
    <r>
      <t>h.</t>
    </r>
    <r>
      <rPr>
        <b/>
        <u/>
        <sz val="12"/>
        <rFont val="Arial Narrow"/>
        <family val="2"/>
      </rPr>
      <t xml:space="preserve"> POSTO TIPO D1</t>
    </r>
    <r>
      <rPr>
        <b/>
        <sz val="12"/>
        <rFont val="Arial Narrow"/>
        <family val="2"/>
      </rPr>
      <t xml:space="preserve"> -  50 horas semanais diurnas (de segunda a sexta-feira)  - posto guarnecido ininterruptamente por 10 horas com HT, em dias úteis, em horário compreendido entre 07:30 e 20:00 horas, a critério do Banco;</t>
    </r>
  </si>
  <si>
    <r>
      <t>i.</t>
    </r>
    <r>
      <rPr>
        <b/>
        <u/>
        <sz val="12"/>
        <rFont val="Arial Narrow"/>
        <family val="2"/>
      </rPr>
      <t xml:space="preserve"> POSTO TIPO D2</t>
    </r>
    <r>
      <rPr>
        <b/>
        <sz val="12"/>
        <rFont val="Arial Narrow"/>
        <family val="2"/>
      </rPr>
      <t xml:space="preserve"> -  70 horas semanais diurnas (de segunda a segunda-feira)  - posto guarnecido ininterruptamente por 10 horas, em horário compreendido entre 07:30 e 20:00 horas, a critério do Banco;</t>
    </r>
  </si>
  <si>
    <r>
      <t>j.</t>
    </r>
    <r>
      <rPr>
        <b/>
        <u/>
        <sz val="12"/>
        <rFont val="Arial Narrow"/>
        <family val="2"/>
      </rPr>
      <t xml:space="preserve"> POSTO TIPO D3</t>
    </r>
    <r>
      <rPr>
        <b/>
        <sz val="12"/>
        <rFont val="Arial Narrow"/>
        <family val="2"/>
      </rPr>
      <t xml:space="preserve"> -  70 horas semanais diurnas (de segunda a segunda-feira)  - posto guarnecido ininterruptamente por 10 horas com HT, em horário compreendido entre 07:30 e 20:00 horas, a critério do Banco;</t>
    </r>
  </si>
  <si>
    <r>
      <t>k.</t>
    </r>
    <r>
      <rPr>
        <b/>
        <u/>
        <sz val="12"/>
        <rFont val="Arial Narrow"/>
        <family val="2"/>
      </rPr>
      <t xml:space="preserve"> POSTO TIPO D4</t>
    </r>
    <r>
      <rPr>
        <b/>
        <sz val="12"/>
        <rFont val="Arial Narrow"/>
        <family val="2"/>
      </rPr>
      <t xml:space="preserve"> -  50 horas semanais noturnas (de segunda a sexta-feira)  - posto guarnecido ininterruptamente por 10 horas, em dias úteis, em horário compreendido entre 20:00 e 07:30 horas, a critério do Banco;</t>
    </r>
  </si>
  <si>
    <r>
      <t>l.</t>
    </r>
    <r>
      <rPr>
        <b/>
        <u/>
        <sz val="12"/>
        <rFont val="Arial Narrow"/>
        <family val="2"/>
      </rPr>
      <t xml:space="preserve"> POSTO TIPO D5</t>
    </r>
    <r>
      <rPr>
        <b/>
        <sz val="12"/>
        <rFont val="Arial Narrow"/>
        <family val="2"/>
      </rPr>
      <t>-  50 horas semanais noturnas (de segunda a sexta-feira)  - posto guarnecido ininterruptamente por 10 horas com HT, em dias úteis, em horário compreendido entre 20:00 e 07:30 horas, a critério do Banco;</t>
    </r>
  </si>
  <si>
    <r>
      <t>m.</t>
    </r>
    <r>
      <rPr>
        <b/>
        <u/>
        <sz val="12"/>
        <rFont val="Arial Narrow"/>
        <family val="2"/>
      </rPr>
      <t xml:space="preserve"> POSTO TIPO D6</t>
    </r>
    <r>
      <rPr>
        <b/>
        <sz val="12"/>
        <rFont val="Arial Narrow"/>
        <family val="2"/>
      </rPr>
      <t xml:space="preserve"> -  70 horas semanais noturnas (de segunda a segunda-feira)  - posto guarnecido ininterruptamente por 10 horas, em horário compreendido entre 20:00 e 07:30 horas, a critério do Banco;</t>
    </r>
  </si>
  <si>
    <r>
      <t>n.</t>
    </r>
    <r>
      <rPr>
        <b/>
        <u/>
        <sz val="12"/>
        <rFont val="Arial Narrow"/>
        <family val="2"/>
      </rPr>
      <t xml:space="preserve"> POSTO TIPO D7</t>
    </r>
    <r>
      <rPr>
        <b/>
        <sz val="12"/>
        <rFont val="Arial Narrow"/>
        <family val="2"/>
      </rPr>
      <t xml:space="preserve"> -  70 horas semanais noturnas (de segunda a segunda-feira)  - posto guarnecido ininterruptamente por 10 horas com HT, em horário compreendido entre 20:00 e 07:30 horas, a critério do Banco;</t>
    </r>
  </si>
  <si>
    <r>
      <t>o.</t>
    </r>
    <r>
      <rPr>
        <b/>
        <u/>
        <sz val="12"/>
        <rFont val="Arial Narrow"/>
        <family val="2"/>
      </rPr>
      <t xml:space="preserve"> POSTO TIPO E</t>
    </r>
    <r>
      <rPr>
        <b/>
        <sz val="12"/>
        <rFont val="Arial Narrow"/>
        <family val="2"/>
      </rPr>
      <t xml:space="preserve"> -  60 horas semanais diurnas (de segunda a sexta-feira)  - posto guarnecido ininterruptamente por 12 horas, em dias úteis, em horário compreendido entre 07:30 e 20:00 horas, a critério do Banco;</t>
    </r>
  </si>
  <si>
    <r>
      <t>p.</t>
    </r>
    <r>
      <rPr>
        <b/>
        <u/>
        <sz val="12"/>
        <rFont val="Arial Narrow"/>
        <family val="2"/>
      </rPr>
      <t xml:space="preserve"> POSTO TIPO E1</t>
    </r>
    <r>
      <rPr>
        <b/>
        <sz val="12"/>
        <rFont val="Arial Narrow"/>
        <family val="2"/>
      </rPr>
      <t xml:space="preserve"> -  60 horas semanais diurnas (de segunda a sexta-feira)  - posto guarnecido ininterruptamente por 12 horas com HT, em dias úteis, em horário compreendido entre 07:30 e 20:00 horas, a critério do Banco;</t>
    </r>
  </si>
  <si>
    <r>
      <t>q.</t>
    </r>
    <r>
      <rPr>
        <b/>
        <u/>
        <sz val="12"/>
        <rFont val="Arial Narrow"/>
        <family val="2"/>
      </rPr>
      <t xml:space="preserve"> POSTO TIPO E2</t>
    </r>
    <r>
      <rPr>
        <b/>
        <sz val="12"/>
        <rFont val="Arial Narrow"/>
        <family val="2"/>
      </rPr>
      <t xml:space="preserve"> -  84 horas semanais diurnas (de segunda a segunda-feira)  - posto guarnecido ininterruptamente por 12 horas, em horário compreendido entre 07:30 e 20:00 horas, a critério do Banco;</t>
    </r>
  </si>
  <si>
    <r>
      <t>r.</t>
    </r>
    <r>
      <rPr>
        <b/>
        <u/>
        <sz val="12"/>
        <rFont val="Arial Narrow"/>
        <family val="2"/>
      </rPr>
      <t xml:space="preserve"> POSTO TIPO E3</t>
    </r>
    <r>
      <rPr>
        <b/>
        <sz val="12"/>
        <rFont val="Arial Narrow"/>
        <family val="2"/>
      </rPr>
      <t xml:space="preserve"> -  84 horas semanais diurnas (de segunda a segunda-feira)  - posto guarnecido ininterruptamente por 12 horas com HT, em dias úteis, em horário compreendido entre 07:30 e 20:00 horas, a critério do Banco;</t>
    </r>
  </si>
  <si>
    <r>
      <t>s.</t>
    </r>
    <r>
      <rPr>
        <b/>
        <u/>
        <sz val="12"/>
        <rFont val="Arial Narrow"/>
        <family val="2"/>
      </rPr>
      <t xml:space="preserve"> POSTO TIPO E4</t>
    </r>
    <r>
      <rPr>
        <b/>
        <sz val="12"/>
        <rFont val="Arial Narrow"/>
        <family val="2"/>
      </rPr>
      <t xml:space="preserve"> -  60 horas semanais noturnas (de segunda a sexta-feira)  - posto guarnecido ininterruptamente por 12 horas , em dias úteis, em horário compreendido entre 20:00 e 07:30 horas, a critério do Banco;</t>
    </r>
  </si>
  <si>
    <r>
      <t>t.</t>
    </r>
    <r>
      <rPr>
        <b/>
        <u/>
        <sz val="12"/>
        <rFont val="Arial Narrow"/>
        <family val="2"/>
      </rPr>
      <t xml:space="preserve"> POSTO TIPO E5</t>
    </r>
    <r>
      <rPr>
        <b/>
        <sz val="12"/>
        <rFont val="Arial Narrow"/>
        <family val="2"/>
      </rPr>
      <t xml:space="preserve"> -  60 horas semanais noturnas (de segunda a sexta-feira)  - posto guarnecido ininterruptamente por 12 horas com HT , em dias úteis, em horário compreendido entre 20:00 e 07:30 horas, a critério do Banco;</t>
    </r>
  </si>
  <si>
    <r>
      <t>u.</t>
    </r>
    <r>
      <rPr>
        <b/>
        <u/>
        <sz val="12"/>
        <rFont val="Arial Narrow"/>
        <family val="2"/>
      </rPr>
      <t xml:space="preserve"> POSTO TIPO E6</t>
    </r>
    <r>
      <rPr>
        <b/>
        <sz val="12"/>
        <rFont val="Arial Narrow"/>
        <family val="2"/>
      </rPr>
      <t xml:space="preserve"> -  84 horas semanais noturnas (de segunda a segunda-feira)  - posto guarnecido ininterruptamente por 12 horas, em horário compreendido entre 20:00 e 07:30 horas, a critério do Banco;</t>
    </r>
  </si>
  <si>
    <r>
      <t>v.</t>
    </r>
    <r>
      <rPr>
        <b/>
        <u/>
        <sz val="12"/>
        <rFont val="Arial Narrow"/>
        <family val="2"/>
      </rPr>
      <t xml:space="preserve"> POSTO TIPO E7</t>
    </r>
    <r>
      <rPr>
        <b/>
        <sz val="12"/>
        <rFont val="Arial Narrow"/>
        <family val="2"/>
      </rPr>
      <t xml:space="preserve"> -  84 horas semanais noturnas (de segunda a segunda-feira)  - posto guarnecido ininterruptamente por 12 horas com HT, em horário compreendido entre 20:00 e 07:30 horas, a critério do Banco;</t>
    </r>
  </si>
  <si>
    <r>
      <t xml:space="preserve">w. </t>
    </r>
    <r>
      <rPr>
        <b/>
        <u/>
        <sz val="12"/>
        <rFont val="Arial Narrow"/>
        <family val="2"/>
      </rPr>
      <t>POSTO TIPO F</t>
    </r>
    <r>
      <rPr>
        <b/>
        <sz val="12"/>
        <rFont val="Arial Narrow"/>
        <family val="2"/>
      </rPr>
      <t xml:space="preserve"> - 24 horas diárias ininterruptas (de segunda a sexta-feira)  - posto guarnecido em dias úteis;</t>
    </r>
  </si>
  <si>
    <r>
      <t xml:space="preserve">x. </t>
    </r>
    <r>
      <rPr>
        <b/>
        <u/>
        <sz val="12"/>
        <rFont val="Arial Narrow"/>
        <family val="2"/>
      </rPr>
      <t>POSTO TIPO F1</t>
    </r>
    <r>
      <rPr>
        <b/>
        <sz val="12"/>
        <rFont val="Arial Narrow"/>
        <family val="2"/>
      </rPr>
      <t xml:space="preserve"> - 24 horas diárias ininterruptas com HT (de segunda a sexta-feira)  - posto guarnecido em dias úteis;</t>
    </r>
  </si>
  <si>
    <r>
      <t xml:space="preserve">y. </t>
    </r>
    <r>
      <rPr>
        <b/>
        <u/>
        <sz val="12"/>
        <rFont val="Arial Narrow"/>
        <family val="2"/>
      </rPr>
      <t>POSTO TIPO F2</t>
    </r>
    <r>
      <rPr>
        <b/>
        <sz val="12"/>
        <rFont val="Arial Narrow"/>
        <family val="2"/>
      </rPr>
      <t xml:space="preserve"> - 24 horas diárias ininterruptas (de segunda a segunda-feira)  - posto guarnecido todos os dias da semana, inclusive sábados, domingos e feriados;</t>
    </r>
  </si>
  <si>
    <r>
      <t xml:space="preserve">z. </t>
    </r>
    <r>
      <rPr>
        <b/>
        <u/>
        <sz val="12"/>
        <rFont val="Arial Narrow"/>
        <family val="2"/>
      </rPr>
      <t>POSTO TIPO F3</t>
    </r>
    <r>
      <rPr>
        <b/>
        <sz val="12"/>
        <rFont val="Arial Narrow"/>
        <family val="2"/>
      </rPr>
      <t xml:space="preserve"> - 24 horas diárias ininterruptas com HT (de segunda a segunda-feira)  - posto guarnecido todos os dias da semana, inclusive sábados, domingos e feriados;</t>
    </r>
  </si>
  <si>
    <t>Cruzaltense</t>
  </si>
  <si>
    <t>Campos Borges</t>
  </si>
  <si>
    <t>Caseiros</t>
  </si>
  <si>
    <t>Faxinalzinho</t>
  </si>
  <si>
    <t>Ponte Preta</t>
  </si>
  <si>
    <t>Rio dos Índios</t>
  </si>
  <si>
    <t>São Vanlentim</t>
  </si>
  <si>
    <t>São Valentim do Sul</t>
  </si>
  <si>
    <t>União da Serra</t>
  </si>
  <si>
    <t>Santo Expedito
do Sul</t>
  </si>
  <si>
    <t>Ibirapuitã</t>
  </si>
  <si>
    <t>Nova Alvorada</t>
  </si>
  <si>
    <t>Pontão</t>
  </si>
  <si>
    <t>Severiano de Almeida</t>
  </si>
  <si>
    <t>Santo Antônio do Planalto</t>
  </si>
  <si>
    <t>Victor Graeff</t>
  </si>
  <si>
    <t>2600h estimadas para 24 meses</t>
  </si>
  <si>
    <t>10200h estimadas para 24 meses</t>
  </si>
  <si>
    <t>ANEXO VI</t>
  </si>
  <si>
    <t>PROPOSTA GERAL - PROCESSO 0000093/2018</t>
  </si>
  <si>
    <t>A LICITANTE DEVERÁ INFORMAR, PARA A BASE DE CÁLCULOS DO BANRISUL, O VALOR ESTIMADO PARA CADA TIPO DE POSTO E HORA ADICIONAL, CONFORME OBSERVADO NO ITEM 2 DAS OBSERVAÇÕES, ABAIXO:</t>
  </si>
  <si>
    <t>AG BOA VISTA                                                        Av. Sete de Setembro, 446</t>
  </si>
  <si>
    <t>AG AV. BRASIL - PASSO FUNDO                        Av.Brasil Oeste, 1749-Bairro Boqueirão</t>
  </si>
  <si>
    <t>Barra Funda</t>
  </si>
  <si>
    <t>AG BOQUEIRÃO DO LEÃO                                  Av. Maurício Cardoso, 1552</t>
  </si>
  <si>
    <t>AG BORGHETTI                                                      Av. Flores da Cunha, 3844</t>
  </si>
  <si>
    <t>AG CARAZINHO                                                      Av. Flores da Cunha, 901</t>
  </si>
  <si>
    <t>Dois Lajeados</t>
  </si>
  <si>
    <t>AG ERVAL GRANDE                                           Av. Capitão Batista Grando, 242</t>
  </si>
  <si>
    <t>AG BARROS CASSAL                                             Av. Maurício Cardoso, 1227</t>
  </si>
  <si>
    <t>Barros Cassal</t>
  </si>
  <si>
    <t>AG GUAPORÉ                                                         Av. Silvio Sanson, 838</t>
  </si>
  <si>
    <t>AG ITATIBA DO SUL                                             Rua Antonilo Ângelo Tozzo, 665</t>
  </si>
  <si>
    <t>AG JACUTINGA                                                     Rua Reinaldo Valente, 187</t>
  </si>
  <si>
    <t>AG LIBERATO SALZANO                                    Av. Rio Branco, 487</t>
  </si>
  <si>
    <t>AG MAXIMILIANO DE ALMEIDA                      Rua José Bonifácio, 149</t>
  </si>
  <si>
    <t>AG NONOAI                                                             Rua Padre Manoel G. Gonzales, 695</t>
  </si>
  <si>
    <t>AG SEVERIANO DE ALMEIDA                            Av. Brasil, 335</t>
  </si>
  <si>
    <t>AG TRINDADE DO SUL                                        Av. Pinheiros, 458</t>
  </si>
  <si>
    <t>AG UPF                                                                            Rodovia BR 285, Km 171</t>
  </si>
  <si>
    <t>PA CARLOS GOMES                                            Praça Gabriel Slusarek, 609</t>
  </si>
  <si>
    <t>PA FORO PASSO FUNDO                                      Av. Gen. Netto, 486</t>
  </si>
  <si>
    <t>PA PM CAMPOS BORGES                                  Rua Maurício Cardoso, 237</t>
  </si>
  <si>
    <t>PA PM GRAMADO DOS LOUREIROS                                         Rua José Pedro Loureiro de Mello,1110</t>
  </si>
  <si>
    <t>PA PM PONTE PRETA                                         Av. Severino Senhori, 279</t>
  </si>
  <si>
    <t xml:space="preserve">PA PM RIO DOS ÍNDIOS                                      Rua Pe. Manoel Gomes Gonzales, 309 </t>
  </si>
  <si>
    <t>PA PM SÃO VALENTIM DO SUL                             Av. Bento Gonçalves, 1049</t>
  </si>
  <si>
    <t>PA PM UNIÃO DA SERRA                                    Av. Monsenhor Chiaramont, 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</si>
</sst>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R$&quot;\ * #,##0.00_-;\-&quot;R$&quot;\ * #,##0.00_-;_-&quot;R$&quot;\ * &quot;-&quot;??_-;_-@_-"/>
    <numFmt numFmtId="164" formatCode="_-* #,##0.00\ [$€]_-;\-* #,##0.00\ [$€]_-;_-* \-??\ [$€]_-;_-@_-"/>
    <numFmt numFmtId="165" formatCode="_(&quot;R$ &quot;* #,##0.00_);_(&quot;R$ &quot;* \(#,##0.00\);_(&quot;R$ &quot;* \-??_);_(@_)"/>
    <numFmt numFmtId="166" formatCode="_(* #,##0.00_);_(* \(#,##0.00\);_(* \-??_);_(@_)"/>
    <numFmt numFmtId="167" formatCode="_(&quot;R$ &quot;* #,##0.00_);_(&quot;R$ &quot;* \(#,##0.00\);_(&quot;R$ &quot;* &quot;-&quot;??_);_(@_)"/>
    <numFmt numFmtId="168" formatCode="[h]:mm:ss;@"/>
    <numFmt numFmtId="169" formatCode="&quot;R$&quot;\ #,##0.0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 Narrow"/>
      <family val="2"/>
      <charset val="1"/>
    </font>
    <font>
      <sz val="10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i/>
      <sz val="9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b/>
      <sz val="18"/>
      <name val="Arial Narrow"/>
      <family val="2"/>
    </font>
    <font>
      <b/>
      <i/>
      <sz val="10"/>
      <name val="Arial Narrow"/>
      <family val="2"/>
      <charset val="1"/>
    </font>
    <font>
      <b/>
      <i/>
      <sz val="9"/>
      <name val="Arial Narrow"/>
      <family val="2"/>
      <charset val="1"/>
    </font>
    <font>
      <b/>
      <sz val="9"/>
      <name val="Arial Narrow"/>
      <family val="2"/>
      <charset val="1"/>
    </font>
    <font>
      <b/>
      <sz val="8"/>
      <name val="Arial Narrow"/>
      <family val="2"/>
    </font>
    <font>
      <b/>
      <u/>
      <sz val="12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 Narrow"/>
      <family val="2"/>
      <charset val="1"/>
    </font>
    <font>
      <b/>
      <sz val="8"/>
      <color rgb="FF000000"/>
      <name val="Arial Narrow"/>
      <family val="2"/>
      <charset val="1"/>
    </font>
    <font>
      <b/>
      <i/>
      <sz val="10"/>
      <color rgb="FF000000"/>
      <name val="Arial Narrow"/>
      <family val="2"/>
      <charset val="1"/>
    </font>
    <font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20"/>
      <color theme="0"/>
      <name val="Arial Narrow"/>
      <family val="2"/>
      <charset val="1"/>
    </font>
    <font>
      <b/>
      <sz val="12"/>
      <color theme="0"/>
      <name val="Arial Narrow"/>
      <family val="2"/>
    </font>
    <font>
      <b/>
      <sz val="14"/>
      <color theme="0"/>
      <name val="Arial Narrow"/>
      <family val="2"/>
    </font>
    <font>
      <b/>
      <i/>
      <sz val="12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4" fontId="21" fillId="0" borderId="0" applyFont="0" applyFill="0" applyBorder="0" applyAlignment="0" applyProtection="0"/>
    <xf numFmtId="165" fontId="1" fillId="0" borderId="0"/>
    <xf numFmtId="0" fontId="1" fillId="0" borderId="0"/>
    <xf numFmtId="9" fontId="1" fillId="0" borderId="0"/>
    <xf numFmtId="164" fontId="1" fillId="0" borderId="0"/>
    <xf numFmtId="166" fontId="1" fillId="0" borderId="0"/>
  </cellStyleXfs>
  <cellXfs count="10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7" fontId="9" fillId="3" borderId="1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4" fontId="7" fillId="3" borderId="1" xfId="1" applyFont="1" applyFill="1" applyBorder="1" applyAlignment="1">
      <alignment horizontal="center" vertical="center"/>
    </xf>
    <xf numFmtId="44" fontId="12" fillId="0" borderId="0" xfId="1" applyFont="1" applyFill="1" applyBorder="1" applyAlignment="1">
      <alignment horizontal="center" vertical="center"/>
    </xf>
    <xf numFmtId="0" fontId="23" fillId="0" borderId="3" xfId="6" applyNumberFormat="1" applyFont="1" applyFill="1" applyBorder="1" applyAlignment="1" applyProtection="1">
      <alignment vertical="center" wrapText="1"/>
    </xf>
    <xf numFmtId="0" fontId="23" fillId="0" borderId="3" xfId="6" applyNumberFormat="1" applyFont="1" applyFill="1" applyBorder="1" applyAlignment="1" applyProtection="1">
      <alignment horizontal="center" vertical="center" wrapText="1"/>
    </xf>
    <xf numFmtId="0" fontId="23" fillId="0" borderId="3" xfId="6" applyNumberFormat="1" applyFont="1" applyFill="1" applyBorder="1" applyAlignment="1" applyProtection="1">
      <alignment vertical="top" wrapText="1"/>
    </xf>
    <xf numFmtId="0" fontId="24" fillId="0" borderId="3" xfId="6" applyNumberFormat="1" applyFont="1" applyFill="1" applyBorder="1" applyAlignment="1" applyProtection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/>
    </xf>
    <xf numFmtId="44" fontId="8" fillId="4" borderId="0" xfId="1" applyFont="1" applyFill="1" applyBorder="1" applyAlignment="1">
      <alignment horizontal="center" vertical="center"/>
    </xf>
    <xf numFmtId="44" fontId="8" fillId="5" borderId="2" xfId="1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vertical="center"/>
    </xf>
    <xf numFmtId="0" fontId="26" fillId="4" borderId="5" xfId="0" applyFont="1" applyFill="1" applyBorder="1" applyAlignment="1">
      <alignment vertical="center"/>
    </xf>
    <xf numFmtId="44" fontId="8" fillId="5" borderId="1" xfId="1" applyFont="1" applyFill="1" applyBorder="1" applyAlignment="1">
      <alignment horizontal="center" vertical="center"/>
    </xf>
    <xf numFmtId="0" fontId="23" fillId="0" borderId="6" xfId="6" applyNumberFormat="1" applyFont="1" applyFill="1" applyBorder="1" applyAlignment="1" applyProtection="1">
      <alignment vertical="top" wrapText="1"/>
    </xf>
    <xf numFmtId="0" fontId="23" fillId="0" borderId="3" xfId="0" applyFont="1" applyFill="1" applyBorder="1" applyAlignment="1">
      <alignment vertical="center" wrapText="1"/>
    </xf>
    <xf numFmtId="0" fontId="18" fillId="0" borderId="3" xfId="6" applyNumberFormat="1" applyFont="1" applyFill="1" applyBorder="1" applyAlignment="1" applyProtection="1">
      <alignment vertical="center" wrapText="1"/>
    </xf>
    <xf numFmtId="0" fontId="23" fillId="0" borderId="7" xfId="6" applyNumberFormat="1" applyFont="1" applyFill="1" applyBorder="1" applyAlignment="1" applyProtection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23" fillId="0" borderId="7" xfId="6" applyNumberFormat="1" applyFont="1" applyFill="1" applyBorder="1" applyAlignment="1" applyProtection="1">
      <alignment vertical="top" wrapText="1"/>
    </xf>
    <xf numFmtId="0" fontId="23" fillId="0" borderId="7" xfId="6" applyNumberFormat="1" applyFont="1" applyFill="1" applyBorder="1" applyAlignment="1" applyProtection="1">
      <alignment vertical="center" wrapText="1"/>
    </xf>
    <xf numFmtId="44" fontId="7" fillId="3" borderId="1" xfId="1" applyFont="1" applyFill="1" applyBorder="1" applyAlignment="1">
      <alignment horizontal="left" vertical="center"/>
    </xf>
    <xf numFmtId="44" fontId="7" fillId="3" borderId="2" xfId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44" fontId="7" fillId="3" borderId="1" xfId="1" applyNumberFormat="1" applyFont="1" applyFill="1" applyBorder="1" applyAlignment="1">
      <alignment horizontal="left" vertical="center"/>
    </xf>
    <xf numFmtId="44" fontId="8" fillId="5" borderId="1" xfId="1" applyNumberFormat="1" applyFont="1" applyFill="1" applyBorder="1" applyAlignment="1">
      <alignment horizontal="center" vertical="center"/>
    </xf>
    <xf numFmtId="1" fontId="0" fillId="0" borderId="1" xfId="0" applyNumberFormat="1" applyFill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20" fontId="0" fillId="0" borderId="0" xfId="0" applyNumberFormat="1"/>
    <xf numFmtId="0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44" fontId="21" fillId="0" borderId="0" xfId="1" applyFont="1" applyAlignment="1">
      <alignment vertical="center"/>
    </xf>
    <xf numFmtId="169" fontId="0" fillId="0" borderId="0" xfId="0" applyNumberFormat="1" applyAlignment="1">
      <alignment vertical="center"/>
    </xf>
    <xf numFmtId="0" fontId="23" fillId="0" borderId="6" xfId="6" applyNumberFormat="1" applyFont="1" applyFill="1" applyBorder="1" applyAlignment="1" applyProtection="1">
      <alignment vertical="center" wrapText="1"/>
    </xf>
    <xf numFmtId="0" fontId="0" fillId="0" borderId="0" xfId="0" applyBorder="1"/>
    <xf numFmtId="0" fontId="22" fillId="0" borderId="0" xfId="0" applyFont="1" applyBorder="1"/>
    <xf numFmtId="20" fontId="27" fillId="0" borderId="0" xfId="0" applyNumberFormat="1" applyFont="1" applyBorder="1" applyAlignment="1">
      <alignment vertical="center"/>
    </xf>
    <xf numFmtId="44" fontId="27" fillId="0" borderId="0" xfId="1" applyFont="1" applyBorder="1" applyAlignment="1">
      <alignment vertical="center"/>
    </xf>
    <xf numFmtId="44" fontId="2" fillId="0" borderId="1" xfId="1" applyFont="1" applyFill="1" applyBorder="1" applyAlignment="1" applyProtection="1">
      <alignment horizontal="center" vertical="center"/>
    </xf>
    <xf numFmtId="20" fontId="19" fillId="0" borderId="0" xfId="1" applyNumberFormat="1" applyFont="1" applyFill="1" applyBorder="1" applyAlignment="1">
      <alignment horizontal="center" vertical="center"/>
    </xf>
    <xf numFmtId="44" fontId="19" fillId="0" borderId="0" xfId="1" applyFont="1" applyFill="1" applyBorder="1" applyAlignment="1">
      <alignment horizontal="center" vertical="center"/>
    </xf>
    <xf numFmtId="167" fontId="9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30" fillId="8" borderId="2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/>
    </xf>
    <xf numFmtId="0" fontId="29" fillId="8" borderId="1" xfId="0" applyFont="1" applyFill="1" applyBorder="1" applyAlignment="1">
      <alignment horizontal="center" vertical="center"/>
    </xf>
    <xf numFmtId="0" fontId="29" fillId="8" borderId="2" xfId="0" applyFont="1" applyFill="1" applyBorder="1" applyAlignment="1">
      <alignment horizontal="center" vertical="center"/>
    </xf>
    <xf numFmtId="0" fontId="29" fillId="8" borderId="2" xfId="0" applyFont="1" applyFill="1" applyBorder="1" applyAlignment="1">
      <alignment horizontal="center" vertical="center" wrapText="1"/>
    </xf>
    <xf numFmtId="44" fontId="31" fillId="8" borderId="1" xfId="1" applyFont="1" applyFill="1" applyBorder="1" applyAlignment="1">
      <alignment horizontal="center" vertical="center"/>
    </xf>
    <xf numFmtId="0" fontId="30" fillId="8" borderId="3" xfId="0" applyFont="1" applyFill="1" applyBorder="1" applyAlignment="1">
      <alignment horizontal="center" vertical="center"/>
    </xf>
    <xf numFmtId="0" fontId="30" fillId="8" borderId="2" xfId="0" applyFont="1" applyFill="1" applyBorder="1" applyAlignment="1">
      <alignment horizontal="center" vertical="center"/>
    </xf>
    <xf numFmtId="44" fontId="8" fillId="5" borderId="3" xfId="1" applyFont="1" applyFill="1" applyBorder="1" applyAlignment="1">
      <alignment horizontal="center" vertical="center"/>
    </xf>
    <xf numFmtId="44" fontId="8" fillId="5" borderId="2" xfId="1" applyFont="1" applyFill="1" applyBorder="1" applyAlignment="1">
      <alignment horizontal="center" vertical="center"/>
    </xf>
    <xf numFmtId="0" fontId="30" fillId="8" borderId="8" xfId="0" applyFont="1" applyFill="1" applyBorder="1" applyAlignment="1">
      <alignment horizontal="center" vertical="center"/>
    </xf>
    <xf numFmtId="0" fontId="30" fillId="8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9" fillId="8" borderId="3" xfId="0" applyFont="1" applyFill="1" applyBorder="1" applyAlignment="1">
      <alignment horizontal="center" vertical="center"/>
    </xf>
    <xf numFmtId="0" fontId="29" fillId="8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29" fillId="8" borderId="3" xfId="0" applyFont="1" applyFill="1" applyBorder="1" applyAlignment="1">
      <alignment horizontal="right" vertical="center"/>
    </xf>
    <xf numFmtId="0" fontId="29" fillId="8" borderId="10" xfId="0" applyFont="1" applyFill="1" applyBorder="1" applyAlignment="1">
      <alignment horizontal="right" vertical="center"/>
    </xf>
    <xf numFmtId="0" fontId="29" fillId="8" borderId="2" xfId="0" applyFont="1" applyFill="1" applyBorder="1" applyAlignment="1">
      <alignment horizontal="right" vertical="center"/>
    </xf>
    <xf numFmtId="0" fontId="5" fillId="0" borderId="11" xfId="0" applyFont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/>
    </xf>
    <xf numFmtId="0" fontId="30" fillId="8" borderId="3" xfId="0" applyFont="1" applyFill="1" applyBorder="1" applyAlignment="1">
      <alignment horizontal="center" vertical="center" wrapText="1"/>
    </xf>
    <xf numFmtId="0" fontId="30" fillId="8" borderId="10" xfId="0" applyFont="1" applyFill="1" applyBorder="1" applyAlignment="1">
      <alignment horizontal="center" vertical="center" wrapText="1"/>
    </xf>
    <xf numFmtId="0" fontId="30" fillId="8" borderId="2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 wrapText="1"/>
    </xf>
    <xf numFmtId="0" fontId="29" fillId="8" borderId="3" xfId="0" applyFont="1" applyFill="1" applyBorder="1" applyAlignment="1">
      <alignment horizontal="center" vertical="center" wrapText="1"/>
    </xf>
    <xf numFmtId="0" fontId="29" fillId="8" borderId="2" xfId="0" applyFont="1" applyFill="1" applyBorder="1" applyAlignment="1">
      <alignment horizontal="center" vertical="center" wrapText="1"/>
    </xf>
    <xf numFmtId="0" fontId="30" fillId="8" borderId="8" xfId="0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 wrapText="1"/>
    </xf>
    <xf numFmtId="0" fontId="30" fillId="8" borderId="9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28" fillId="7" borderId="0" xfId="3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</cellXfs>
  <cellStyles count="7">
    <cellStyle name="Moeda" xfId="1" builtinId="4"/>
    <cellStyle name="Moeda 2" xfId="2"/>
    <cellStyle name="Normal" xfId="0" builtinId="0"/>
    <cellStyle name="Normal 2" xfId="3"/>
    <cellStyle name="Porcentagem 2" xfId="4"/>
    <cellStyle name="TableStyleLight1" xfId="5"/>
    <cellStyle name="Vírgula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127</xdr:row>
      <xdr:rowOff>0</xdr:rowOff>
    </xdr:from>
    <xdr:to>
      <xdr:col>5</xdr:col>
      <xdr:colOff>704850</xdr:colOff>
      <xdr:row>127</xdr:row>
      <xdr:rowOff>0</xdr:rowOff>
    </xdr:to>
    <xdr:sp macro="" textlink="">
      <xdr:nvSpPr>
        <xdr:cNvPr id="1128" name="AutoShape 19"/>
        <xdr:cNvSpPr>
          <a:spLocks noChangeArrowheads="1"/>
        </xdr:cNvSpPr>
      </xdr:nvSpPr>
      <xdr:spPr bwMode="auto">
        <a:xfrm>
          <a:off x="8334375" y="49149000"/>
          <a:ext cx="514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K177"/>
  <sheetViews>
    <sheetView showGridLines="0" tabSelected="1" view="pageBreakPreview" topLeftCell="A25" zoomScale="90" zoomScaleNormal="100" zoomScaleSheetLayoutView="90" workbookViewId="0">
      <selection activeCell="A119" sqref="A119"/>
    </sheetView>
  </sheetViews>
  <sheetFormatPr defaultRowHeight="30" customHeight="1" x14ac:dyDescent="0.25"/>
  <cols>
    <col min="1" max="1" width="29.28515625" customWidth="1"/>
    <col min="2" max="2" width="20.7109375" customWidth="1"/>
    <col min="3" max="3" width="23.7109375" customWidth="1"/>
    <col min="4" max="4" width="24.7109375" customWidth="1"/>
    <col min="5" max="5" width="23.7109375" customWidth="1"/>
    <col min="6" max="6" width="34.42578125" customWidth="1"/>
    <col min="7" max="7" width="17" bestFit="1" customWidth="1"/>
    <col min="8" max="8" width="14.42578125" bestFit="1" customWidth="1"/>
    <col min="11" max="11" width="9.7109375" bestFit="1" customWidth="1"/>
  </cols>
  <sheetData>
    <row r="1" spans="1:8" ht="30" customHeight="1" x14ac:dyDescent="0.25">
      <c r="A1" s="102" t="s">
        <v>22</v>
      </c>
      <c r="B1" s="102"/>
      <c r="C1" s="102"/>
      <c r="D1" s="102"/>
      <c r="E1" s="102"/>
      <c r="F1" s="102"/>
    </row>
    <row r="2" spans="1:8" ht="30" customHeight="1" x14ac:dyDescent="0.25">
      <c r="A2" s="103" t="s">
        <v>246</v>
      </c>
      <c r="B2" s="103"/>
      <c r="C2" s="103"/>
      <c r="D2" s="103"/>
      <c r="E2" s="103"/>
      <c r="F2" s="103"/>
    </row>
    <row r="3" spans="1:8" ht="30" customHeight="1" x14ac:dyDescent="0.25">
      <c r="A3" s="103" t="s">
        <v>245</v>
      </c>
      <c r="B3" s="103"/>
      <c r="C3" s="103"/>
      <c r="D3" s="103"/>
      <c r="E3" s="103"/>
      <c r="F3" s="103"/>
    </row>
    <row r="4" spans="1:8" ht="30" customHeight="1" x14ac:dyDescent="0.25">
      <c r="A4" s="2"/>
      <c r="B4" s="2"/>
      <c r="C4" s="2"/>
      <c r="D4" s="2"/>
      <c r="E4" s="2"/>
      <c r="F4" s="2"/>
    </row>
    <row r="5" spans="1:8" ht="30" customHeight="1" x14ac:dyDescent="0.25">
      <c r="A5" s="104" t="s">
        <v>5</v>
      </c>
      <c r="B5" s="104"/>
      <c r="C5" s="104"/>
      <c r="D5" s="104"/>
      <c r="E5" s="104"/>
      <c r="F5" s="104"/>
    </row>
    <row r="6" spans="1:8" ht="30" customHeight="1" x14ac:dyDescent="0.25">
      <c r="A6" s="4" t="s">
        <v>6</v>
      </c>
      <c r="B6" s="80"/>
      <c r="C6" s="81"/>
      <c r="D6" s="81"/>
      <c r="E6" s="81"/>
      <c r="F6" s="82"/>
    </row>
    <row r="7" spans="1:8" ht="30" customHeight="1" x14ac:dyDescent="0.25">
      <c r="A7" s="4" t="s">
        <v>7</v>
      </c>
      <c r="B7" s="80"/>
      <c r="C7" s="81"/>
      <c r="D7" s="81"/>
      <c r="E7" s="81"/>
      <c r="F7" s="82"/>
    </row>
    <row r="8" spans="1:8" ht="30" customHeight="1" x14ac:dyDescent="0.25">
      <c r="A8" s="4" t="s">
        <v>8</v>
      </c>
      <c r="B8" s="80"/>
      <c r="C8" s="81"/>
      <c r="D8" s="81"/>
      <c r="E8" s="81"/>
      <c r="F8" s="82"/>
      <c r="G8" s="44"/>
    </row>
    <row r="9" spans="1:8" ht="30" customHeight="1" x14ac:dyDescent="0.25">
      <c r="A9" s="4" t="s">
        <v>9</v>
      </c>
      <c r="B9" s="80"/>
      <c r="C9" s="81"/>
      <c r="D9" s="81"/>
      <c r="E9" s="81"/>
      <c r="F9" s="82"/>
      <c r="G9" s="44"/>
      <c r="H9" s="44"/>
    </row>
    <row r="10" spans="1:8" ht="30" customHeight="1" x14ac:dyDescent="0.25">
      <c r="A10" s="4" t="s">
        <v>10</v>
      </c>
      <c r="B10" s="80"/>
      <c r="C10" s="81"/>
      <c r="D10" s="81"/>
      <c r="E10" s="81"/>
      <c r="F10" s="82"/>
      <c r="G10" s="44"/>
      <c r="H10" s="44"/>
    </row>
    <row r="11" spans="1:8" ht="30" customHeight="1" x14ac:dyDescent="0.25">
      <c r="A11" s="4" t="s">
        <v>11</v>
      </c>
      <c r="B11" s="80"/>
      <c r="C11" s="81"/>
      <c r="D11" s="81"/>
      <c r="E11" s="81"/>
      <c r="F11" s="82"/>
      <c r="G11" s="44"/>
      <c r="H11" s="44"/>
    </row>
    <row r="12" spans="1:8" ht="30" customHeight="1" x14ac:dyDescent="0.25">
      <c r="A12" s="4"/>
      <c r="B12" s="3"/>
      <c r="C12" s="3"/>
      <c r="D12" s="3"/>
      <c r="E12" s="3"/>
      <c r="F12" s="3"/>
      <c r="H12" s="44"/>
    </row>
    <row r="13" spans="1:8" ht="30" customHeight="1" x14ac:dyDescent="0.25">
      <c r="A13" s="4" t="s">
        <v>12</v>
      </c>
      <c r="B13" s="80"/>
      <c r="C13" s="81"/>
      <c r="D13" s="81"/>
      <c r="E13" s="81"/>
      <c r="F13" s="82"/>
    </row>
    <row r="14" spans="1:8" ht="30" customHeight="1" x14ac:dyDescent="0.25">
      <c r="A14" s="6"/>
      <c r="B14" s="5"/>
      <c r="C14" s="5"/>
      <c r="D14" s="5"/>
      <c r="E14" s="5"/>
      <c r="F14" s="5"/>
    </row>
    <row r="15" spans="1:8" ht="30" customHeight="1" x14ac:dyDescent="0.25">
      <c r="A15" s="90" t="s">
        <v>0</v>
      </c>
      <c r="B15" s="90" t="s">
        <v>1</v>
      </c>
      <c r="C15" s="69" t="s">
        <v>197</v>
      </c>
      <c r="D15" s="69" t="s">
        <v>198</v>
      </c>
      <c r="E15" s="69" t="s">
        <v>199</v>
      </c>
      <c r="F15" s="91" t="s">
        <v>4</v>
      </c>
      <c r="G15" s="50"/>
      <c r="H15" s="50"/>
    </row>
    <row r="16" spans="1:8" ht="30" customHeight="1" x14ac:dyDescent="0.25">
      <c r="A16" s="90"/>
      <c r="B16" s="90"/>
      <c r="C16" s="70"/>
      <c r="D16" s="70"/>
      <c r="E16" s="70"/>
      <c r="F16" s="91"/>
      <c r="G16" s="50"/>
      <c r="H16" s="51"/>
    </row>
    <row r="17" spans="1:8" s="1" customFormat="1" ht="30" customHeight="1" x14ac:dyDescent="0.25">
      <c r="A17" s="29" t="s">
        <v>112</v>
      </c>
      <c r="B17" s="16" t="s">
        <v>74</v>
      </c>
      <c r="C17" s="19">
        <v>1</v>
      </c>
      <c r="D17" s="19"/>
      <c r="E17" s="19">
        <v>1</v>
      </c>
      <c r="F17" s="54">
        <f t="shared" ref="F17:F48" si="0">(C17*$B$135)+(D17*$C$135)+(E17*$D$135)</f>
        <v>0</v>
      </c>
      <c r="G17" s="52"/>
      <c r="H17" s="53"/>
    </row>
    <row r="18" spans="1:8" s="1" customFormat="1" ht="30" customHeight="1" x14ac:dyDescent="0.25">
      <c r="A18" s="17" t="s">
        <v>113</v>
      </c>
      <c r="B18" s="16" t="s">
        <v>91</v>
      </c>
      <c r="C18" s="19">
        <v>1</v>
      </c>
      <c r="D18" s="19"/>
      <c r="E18" s="19">
        <v>1</v>
      </c>
      <c r="F18" s="54">
        <f t="shared" si="0"/>
        <v>0</v>
      </c>
      <c r="G18" s="52"/>
      <c r="H18" s="53"/>
    </row>
    <row r="19" spans="1:8" s="1" customFormat="1" ht="30" customHeight="1" x14ac:dyDescent="0.25">
      <c r="A19" s="30" t="s">
        <v>114</v>
      </c>
      <c r="B19" s="16" t="s">
        <v>92</v>
      </c>
      <c r="C19" s="19">
        <v>1</v>
      </c>
      <c r="D19" s="19"/>
      <c r="E19" s="19">
        <v>1</v>
      </c>
      <c r="F19" s="54">
        <f t="shared" si="0"/>
        <v>0</v>
      </c>
      <c r="G19" s="52"/>
      <c r="H19" s="53"/>
    </row>
    <row r="20" spans="1:8" s="1" customFormat="1" ht="30" customHeight="1" x14ac:dyDescent="0.25">
      <c r="A20" s="15" t="s">
        <v>115</v>
      </c>
      <c r="B20" s="16" t="s">
        <v>23</v>
      </c>
      <c r="C20" s="19">
        <v>1</v>
      </c>
      <c r="D20" s="19"/>
      <c r="E20" s="19">
        <v>1</v>
      </c>
      <c r="F20" s="54">
        <f t="shared" si="0"/>
        <v>0</v>
      </c>
      <c r="G20" s="52"/>
      <c r="H20" s="53"/>
    </row>
    <row r="21" spans="1:8" s="1" customFormat="1" ht="30" customHeight="1" x14ac:dyDescent="0.25">
      <c r="A21" s="15" t="s">
        <v>116</v>
      </c>
      <c r="B21" s="16" t="s">
        <v>24</v>
      </c>
      <c r="C21" s="19">
        <v>1</v>
      </c>
      <c r="D21" s="19"/>
      <c r="E21" s="19">
        <v>1</v>
      </c>
      <c r="F21" s="54">
        <f t="shared" si="0"/>
        <v>0</v>
      </c>
      <c r="G21" s="52"/>
      <c r="H21" s="53"/>
    </row>
    <row r="22" spans="1:8" s="1" customFormat="1" ht="30" customHeight="1" x14ac:dyDescent="0.25">
      <c r="A22" s="15" t="s">
        <v>249</v>
      </c>
      <c r="B22" s="16" t="s">
        <v>25</v>
      </c>
      <c r="C22" s="19"/>
      <c r="D22" s="19">
        <v>3</v>
      </c>
      <c r="E22" s="19"/>
      <c r="F22" s="54">
        <f t="shared" si="0"/>
        <v>0</v>
      </c>
      <c r="G22" s="52"/>
      <c r="H22" s="53"/>
    </row>
    <row r="23" spans="1:8" s="1" customFormat="1" ht="30" customHeight="1" x14ac:dyDescent="0.25">
      <c r="A23" s="15" t="s">
        <v>78</v>
      </c>
      <c r="B23" s="16" t="s">
        <v>25</v>
      </c>
      <c r="C23" s="19"/>
      <c r="D23" s="19">
        <v>3</v>
      </c>
      <c r="E23" s="19"/>
      <c r="F23" s="54">
        <f t="shared" si="0"/>
        <v>0</v>
      </c>
      <c r="G23" s="52"/>
      <c r="H23" s="53"/>
    </row>
    <row r="24" spans="1:8" s="1" customFormat="1" ht="30" customHeight="1" x14ac:dyDescent="0.25">
      <c r="A24" s="15" t="s">
        <v>75</v>
      </c>
      <c r="B24" s="16" t="s">
        <v>26</v>
      </c>
      <c r="C24" s="19">
        <v>1</v>
      </c>
      <c r="D24" s="19"/>
      <c r="E24" s="19">
        <v>1</v>
      </c>
      <c r="F24" s="54">
        <f t="shared" si="0"/>
        <v>0</v>
      </c>
      <c r="G24" s="52"/>
      <c r="H24" s="53"/>
    </row>
    <row r="25" spans="1:8" s="1" customFormat="1" ht="30" customHeight="1" x14ac:dyDescent="0.25">
      <c r="A25" s="30" t="s">
        <v>117</v>
      </c>
      <c r="B25" s="16" t="s">
        <v>250</v>
      </c>
      <c r="C25" s="19">
        <v>1</v>
      </c>
      <c r="D25" s="19"/>
      <c r="E25" s="19">
        <v>1</v>
      </c>
      <c r="F25" s="54">
        <f t="shared" si="0"/>
        <v>0</v>
      </c>
      <c r="G25" s="52"/>
      <c r="H25" s="53"/>
    </row>
    <row r="26" spans="1:8" s="1" customFormat="1" ht="30" customHeight="1" x14ac:dyDescent="0.25">
      <c r="A26" s="15" t="s">
        <v>118</v>
      </c>
      <c r="B26" s="16" t="s">
        <v>27</v>
      </c>
      <c r="C26" s="19">
        <v>1</v>
      </c>
      <c r="D26" s="19"/>
      <c r="E26" s="19">
        <v>1</v>
      </c>
      <c r="F26" s="54">
        <f t="shared" si="0"/>
        <v>0</v>
      </c>
      <c r="G26" s="52"/>
      <c r="H26" s="53"/>
    </row>
    <row r="27" spans="1:8" s="1" customFormat="1" ht="30" customHeight="1" x14ac:dyDescent="0.25">
      <c r="A27" s="17" t="s">
        <v>256</v>
      </c>
      <c r="B27" s="16" t="s">
        <v>257</v>
      </c>
      <c r="C27" s="19">
        <v>2</v>
      </c>
      <c r="D27" s="19"/>
      <c r="E27" s="19">
        <v>1</v>
      </c>
      <c r="F27" s="54">
        <f t="shared" si="0"/>
        <v>0</v>
      </c>
      <c r="G27" s="52"/>
      <c r="H27" s="53"/>
    </row>
    <row r="28" spans="1:8" s="1" customFormat="1" ht="30" customHeight="1" x14ac:dyDescent="0.25">
      <c r="A28" s="17" t="s">
        <v>248</v>
      </c>
      <c r="B28" s="16" t="s">
        <v>36</v>
      </c>
      <c r="C28" s="19"/>
      <c r="D28" s="19">
        <v>2</v>
      </c>
      <c r="E28" s="19"/>
      <c r="F28" s="54">
        <f t="shared" si="0"/>
        <v>0</v>
      </c>
      <c r="G28" s="52"/>
      <c r="H28" s="53"/>
    </row>
    <row r="29" spans="1:8" s="1" customFormat="1" ht="30" customHeight="1" x14ac:dyDescent="0.25">
      <c r="A29" s="15" t="s">
        <v>251</v>
      </c>
      <c r="B29" s="16" t="s">
        <v>28</v>
      </c>
      <c r="C29" s="19">
        <v>1</v>
      </c>
      <c r="D29" s="19"/>
      <c r="E29" s="19">
        <v>1</v>
      </c>
      <c r="F29" s="54">
        <f t="shared" si="0"/>
        <v>0</v>
      </c>
      <c r="G29" s="52"/>
      <c r="H29" s="53"/>
    </row>
    <row r="30" spans="1:8" s="1" customFormat="1" ht="30" customHeight="1" x14ac:dyDescent="0.25">
      <c r="A30" s="17" t="s">
        <v>252</v>
      </c>
      <c r="B30" s="16" t="s">
        <v>94</v>
      </c>
      <c r="C30" s="19"/>
      <c r="D30" s="19"/>
      <c r="E30" s="19">
        <v>2</v>
      </c>
      <c r="F30" s="54">
        <f t="shared" si="0"/>
        <v>0</v>
      </c>
      <c r="G30" s="52"/>
      <c r="H30" s="53"/>
    </row>
    <row r="31" spans="1:8" s="1" customFormat="1" ht="30" customHeight="1" x14ac:dyDescent="0.25">
      <c r="A31" s="15" t="s">
        <v>119</v>
      </c>
      <c r="B31" s="16" t="s">
        <v>29</v>
      </c>
      <c r="C31" s="19">
        <v>1</v>
      </c>
      <c r="D31" s="19"/>
      <c r="E31" s="19">
        <v>1</v>
      </c>
      <c r="F31" s="54">
        <f t="shared" si="0"/>
        <v>0</v>
      </c>
      <c r="G31" s="52"/>
      <c r="H31" s="53"/>
    </row>
    <row r="32" spans="1:8" s="1" customFormat="1" ht="30" customHeight="1" x14ac:dyDescent="0.25">
      <c r="A32" s="15" t="s">
        <v>120</v>
      </c>
      <c r="B32" s="16" t="s">
        <v>97</v>
      </c>
      <c r="C32" s="19"/>
      <c r="D32" s="19">
        <v>2</v>
      </c>
      <c r="E32" s="19"/>
      <c r="F32" s="54">
        <f t="shared" si="0"/>
        <v>0</v>
      </c>
      <c r="G32" s="52"/>
      <c r="H32" s="53"/>
    </row>
    <row r="33" spans="1:8" s="1" customFormat="1" ht="30" customHeight="1" x14ac:dyDescent="0.25">
      <c r="A33" s="17" t="s">
        <v>95</v>
      </c>
      <c r="B33" s="16" t="s">
        <v>96</v>
      </c>
      <c r="C33" s="19"/>
      <c r="D33" s="19">
        <v>2</v>
      </c>
      <c r="E33" s="19"/>
      <c r="F33" s="54">
        <f t="shared" si="0"/>
        <v>0</v>
      </c>
      <c r="G33" s="52"/>
      <c r="H33" s="53"/>
    </row>
    <row r="34" spans="1:8" s="1" customFormat="1" ht="30" customHeight="1" x14ac:dyDescent="0.25">
      <c r="A34" s="15" t="s">
        <v>253</v>
      </c>
      <c r="B34" s="16" t="s">
        <v>94</v>
      </c>
      <c r="C34" s="19">
        <v>1</v>
      </c>
      <c r="D34" s="19"/>
      <c r="E34" s="19">
        <v>2</v>
      </c>
      <c r="F34" s="54">
        <f t="shared" si="0"/>
        <v>0</v>
      </c>
      <c r="G34" s="52"/>
      <c r="H34" s="53"/>
    </row>
    <row r="35" spans="1:8" s="1" customFormat="1" ht="30" customHeight="1" x14ac:dyDescent="0.25">
      <c r="A35" s="15" t="s">
        <v>121</v>
      </c>
      <c r="B35" s="16" t="s">
        <v>30</v>
      </c>
      <c r="C35" s="19">
        <v>1</v>
      </c>
      <c r="D35" s="19">
        <v>2</v>
      </c>
      <c r="E35" s="19"/>
      <c r="F35" s="54">
        <f t="shared" si="0"/>
        <v>0</v>
      </c>
      <c r="G35" s="52"/>
      <c r="H35" s="53"/>
    </row>
    <row r="36" spans="1:8" s="1" customFormat="1" ht="30" customHeight="1" x14ac:dyDescent="0.25">
      <c r="A36" s="15" t="s">
        <v>122</v>
      </c>
      <c r="B36" s="16" t="s">
        <v>31</v>
      </c>
      <c r="C36" s="19">
        <v>1</v>
      </c>
      <c r="D36" s="19"/>
      <c r="E36" s="19">
        <v>1</v>
      </c>
      <c r="F36" s="54">
        <f t="shared" si="0"/>
        <v>0</v>
      </c>
      <c r="G36" s="52"/>
      <c r="H36" s="53"/>
    </row>
    <row r="37" spans="1:8" s="1" customFormat="1" ht="30" customHeight="1" x14ac:dyDescent="0.25">
      <c r="A37" s="15" t="s">
        <v>123</v>
      </c>
      <c r="B37" s="16" t="s">
        <v>32</v>
      </c>
      <c r="C37" s="19"/>
      <c r="D37" s="19">
        <v>2</v>
      </c>
      <c r="E37" s="19"/>
      <c r="F37" s="54">
        <f t="shared" si="0"/>
        <v>0</v>
      </c>
      <c r="G37" s="52"/>
      <c r="H37" s="53"/>
    </row>
    <row r="38" spans="1:8" s="1" customFormat="1" ht="30" customHeight="1" x14ac:dyDescent="0.25">
      <c r="A38" s="15" t="s">
        <v>124</v>
      </c>
      <c r="B38" s="16" t="s">
        <v>98</v>
      </c>
      <c r="C38" s="19"/>
      <c r="D38" s="19">
        <v>2</v>
      </c>
      <c r="E38" s="19"/>
      <c r="F38" s="54">
        <f t="shared" si="0"/>
        <v>0</v>
      </c>
      <c r="G38" s="52"/>
      <c r="H38" s="53"/>
    </row>
    <row r="39" spans="1:8" s="1" customFormat="1" ht="30" customHeight="1" x14ac:dyDescent="0.25">
      <c r="A39" s="17" t="s">
        <v>125</v>
      </c>
      <c r="B39" s="16" t="s">
        <v>99</v>
      </c>
      <c r="C39" s="19"/>
      <c r="D39" s="19">
        <v>2</v>
      </c>
      <c r="E39" s="19"/>
      <c r="F39" s="54">
        <f t="shared" si="0"/>
        <v>0</v>
      </c>
      <c r="G39" s="52"/>
      <c r="H39" s="53"/>
    </row>
    <row r="40" spans="1:8" s="1" customFormat="1" ht="30" customHeight="1" x14ac:dyDescent="0.25">
      <c r="A40" s="15" t="s">
        <v>76</v>
      </c>
      <c r="B40" s="16" t="s">
        <v>33</v>
      </c>
      <c r="C40" s="19">
        <v>1</v>
      </c>
      <c r="D40" s="19"/>
      <c r="E40" s="19">
        <v>1</v>
      </c>
      <c r="F40" s="54">
        <f t="shared" si="0"/>
        <v>0</v>
      </c>
      <c r="G40" s="52"/>
      <c r="H40" s="53"/>
    </row>
    <row r="41" spans="1:8" s="1" customFormat="1" ht="30" customHeight="1" x14ac:dyDescent="0.25">
      <c r="A41" s="17" t="s">
        <v>73</v>
      </c>
      <c r="B41" s="18" t="s">
        <v>254</v>
      </c>
      <c r="C41" s="20">
        <v>1</v>
      </c>
      <c r="D41" s="20"/>
      <c r="E41" s="20">
        <v>1</v>
      </c>
      <c r="F41" s="54">
        <f t="shared" si="0"/>
        <v>0</v>
      </c>
      <c r="G41" s="52"/>
      <c r="H41" s="53"/>
    </row>
    <row r="42" spans="1:8" s="1" customFormat="1" ht="30" customHeight="1" x14ac:dyDescent="0.25">
      <c r="A42" s="15" t="s">
        <v>126</v>
      </c>
      <c r="B42" s="16" t="s">
        <v>101</v>
      </c>
      <c r="C42" s="19">
        <v>1</v>
      </c>
      <c r="D42" s="19"/>
      <c r="E42" s="19">
        <v>1</v>
      </c>
      <c r="F42" s="54">
        <f t="shared" si="0"/>
        <v>0</v>
      </c>
      <c r="G42" s="52"/>
      <c r="H42" s="53"/>
    </row>
    <row r="43" spans="1:8" s="1" customFormat="1" ht="30" customHeight="1" x14ac:dyDescent="0.25">
      <c r="A43" s="17" t="s">
        <v>127</v>
      </c>
      <c r="B43" s="16" t="s">
        <v>35</v>
      </c>
      <c r="C43" s="19">
        <v>1</v>
      </c>
      <c r="D43" s="19"/>
      <c r="E43" s="19">
        <v>1</v>
      </c>
      <c r="F43" s="54">
        <f t="shared" si="0"/>
        <v>0</v>
      </c>
      <c r="G43" s="52"/>
      <c r="H43" s="53"/>
    </row>
    <row r="44" spans="1:8" s="1" customFormat="1" ht="30" customHeight="1" x14ac:dyDescent="0.25">
      <c r="A44" s="15" t="s">
        <v>77</v>
      </c>
      <c r="B44" s="16" t="s">
        <v>36</v>
      </c>
      <c r="C44" s="19">
        <v>2</v>
      </c>
      <c r="D44" s="19">
        <v>2</v>
      </c>
      <c r="E44" s="19"/>
      <c r="F44" s="54">
        <f t="shared" si="0"/>
        <v>0</v>
      </c>
      <c r="G44" s="52"/>
      <c r="H44" s="53"/>
    </row>
    <row r="45" spans="1:8" s="1" customFormat="1" ht="30" customHeight="1" x14ac:dyDescent="0.25">
      <c r="A45" s="15" t="s">
        <v>128</v>
      </c>
      <c r="B45" s="16" t="s">
        <v>36</v>
      </c>
      <c r="C45" s="19"/>
      <c r="D45" s="19">
        <v>2</v>
      </c>
      <c r="E45" s="19"/>
      <c r="F45" s="54">
        <f t="shared" si="0"/>
        <v>0</v>
      </c>
      <c r="G45" s="52"/>
      <c r="H45" s="53"/>
    </row>
    <row r="46" spans="1:8" s="1" customFormat="1" ht="30" customHeight="1" x14ac:dyDescent="0.25">
      <c r="A46" s="17" t="s">
        <v>129</v>
      </c>
      <c r="B46" s="16" t="s">
        <v>37</v>
      </c>
      <c r="C46" s="19">
        <v>1</v>
      </c>
      <c r="D46" s="19"/>
      <c r="E46" s="19">
        <v>1</v>
      </c>
      <c r="F46" s="54">
        <f t="shared" si="0"/>
        <v>0</v>
      </c>
      <c r="G46" s="52"/>
      <c r="H46" s="53"/>
    </row>
    <row r="47" spans="1:8" s="1" customFormat="1" ht="30" customHeight="1" x14ac:dyDescent="0.25">
      <c r="A47" s="17" t="s">
        <v>255</v>
      </c>
      <c r="B47" s="16" t="s">
        <v>102</v>
      </c>
      <c r="C47" s="19">
        <v>1</v>
      </c>
      <c r="D47" s="19"/>
      <c r="E47" s="19">
        <v>1</v>
      </c>
      <c r="F47" s="54">
        <f t="shared" si="0"/>
        <v>0</v>
      </c>
      <c r="G47" s="52"/>
      <c r="H47" s="53"/>
    </row>
    <row r="48" spans="1:8" s="1" customFormat="1" ht="30" customHeight="1" x14ac:dyDescent="0.25">
      <c r="A48" s="15" t="s">
        <v>130</v>
      </c>
      <c r="B48" s="16" t="s">
        <v>38</v>
      </c>
      <c r="C48" s="19"/>
      <c r="D48" s="19">
        <v>2</v>
      </c>
      <c r="E48" s="19"/>
      <c r="F48" s="54">
        <f t="shared" si="0"/>
        <v>0</v>
      </c>
      <c r="G48" s="52"/>
      <c r="H48" s="53"/>
    </row>
    <row r="49" spans="1:8" s="1" customFormat="1" ht="30" customHeight="1" x14ac:dyDescent="0.25">
      <c r="A49" s="15" t="s">
        <v>131</v>
      </c>
      <c r="B49" s="16" t="s">
        <v>39</v>
      </c>
      <c r="C49" s="19"/>
      <c r="D49" s="19">
        <v>2</v>
      </c>
      <c r="E49" s="19"/>
      <c r="F49" s="54">
        <f t="shared" ref="F49:F80" si="1">(C49*$B$135)+(D49*$C$135)+(E49*$D$135)</f>
        <v>0</v>
      </c>
      <c r="G49" s="52"/>
      <c r="H49" s="53"/>
    </row>
    <row r="50" spans="1:8" s="1" customFormat="1" ht="30" customHeight="1" x14ac:dyDescent="0.25">
      <c r="A50" s="15" t="s">
        <v>132</v>
      </c>
      <c r="B50" s="16" t="s">
        <v>40</v>
      </c>
      <c r="C50" s="19"/>
      <c r="D50" s="19">
        <v>2</v>
      </c>
      <c r="E50" s="19"/>
      <c r="F50" s="54">
        <f t="shared" si="1"/>
        <v>0</v>
      </c>
      <c r="G50" s="52"/>
      <c r="H50" s="53"/>
    </row>
    <row r="51" spans="1:8" s="1" customFormat="1" ht="30" customHeight="1" x14ac:dyDescent="0.25">
      <c r="A51" s="17" t="s">
        <v>133</v>
      </c>
      <c r="B51" s="16" t="s">
        <v>41</v>
      </c>
      <c r="C51" s="19">
        <v>1</v>
      </c>
      <c r="D51" s="19"/>
      <c r="E51" s="19">
        <v>1</v>
      </c>
      <c r="F51" s="54">
        <f t="shared" si="1"/>
        <v>0</v>
      </c>
      <c r="G51" s="52"/>
      <c r="H51" s="53"/>
    </row>
    <row r="52" spans="1:8" s="1" customFormat="1" ht="30" customHeight="1" x14ac:dyDescent="0.25">
      <c r="A52" s="15" t="s">
        <v>79</v>
      </c>
      <c r="B52" s="16" t="s">
        <v>42</v>
      </c>
      <c r="C52" s="19">
        <v>1</v>
      </c>
      <c r="D52" s="19">
        <v>2</v>
      </c>
      <c r="E52" s="19"/>
      <c r="F52" s="54">
        <f t="shared" si="1"/>
        <v>0</v>
      </c>
      <c r="G52" s="52"/>
      <c r="H52" s="53"/>
    </row>
    <row r="53" spans="1:8" s="1" customFormat="1" ht="30" customHeight="1" x14ac:dyDescent="0.25">
      <c r="A53" s="15" t="s">
        <v>80</v>
      </c>
      <c r="B53" s="16" t="s">
        <v>43</v>
      </c>
      <c r="C53" s="19">
        <v>1</v>
      </c>
      <c r="D53" s="19"/>
      <c r="E53" s="19">
        <v>1</v>
      </c>
      <c r="F53" s="54">
        <f t="shared" si="1"/>
        <v>0</v>
      </c>
      <c r="G53" s="52"/>
      <c r="H53" s="53"/>
    </row>
    <row r="54" spans="1:8" s="1" customFormat="1" ht="30" customHeight="1" x14ac:dyDescent="0.25">
      <c r="A54" s="15" t="s">
        <v>258</v>
      </c>
      <c r="B54" s="16" t="s">
        <v>34</v>
      </c>
      <c r="C54" s="19">
        <v>1</v>
      </c>
      <c r="D54" s="19">
        <v>2</v>
      </c>
      <c r="E54" s="19"/>
      <c r="F54" s="54">
        <f t="shared" si="1"/>
        <v>0</v>
      </c>
      <c r="G54" s="52"/>
      <c r="H54" s="53"/>
    </row>
    <row r="55" spans="1:8" s="1" customFormat="1" ht="30" customHeight="1" x14ac:dyDescent="0.25">
      <c r="A55" s="15" t="s">
        <v>134</v>
      </c>
      <c r="B55" s="16" t="s">
        <v>44</v>
      </c>
      <c r="C55" s="19"/>
      <c r="D55" s="19">
        <v>2</v>
      </c>
      <c r="E55" s="19"/>
      <c r="F55" s="54">
        <f t="shared" si="1"/>
        <v>0</v>
      </c>
      <c r="G55" s="52"/>
      <c r="H55" s="53"/>
    </row>
    <row r="56" spans="1:8" s="1" customFormat="1" ht="30" customHeight="1" x14ac:dyDescent="0.25">
      <c r="A56" s="17" t="s">
        <v>196</v>
      </c>
      <c r="B56" s="16" t="s">
        <v>237</v>
      </c>
      <c r="C56" s="19">
        <v>1</v>
      </c>
      <c r="D56" s="19"/>
      <c r="E56" s="19">
        <v>1</v>
      </c>
      <c r="F56" s="54">
        <f t="shared" si="1"/>
        <v>0</v>
      </c>
      <c r="G56" s="52"/>
      <c r="H56" s="53"/>
    </row>
    <row r="57" spans="1:8" s="1" customFormat="1" ht="30" customHeight="1" x14ac:dyDescent="0.25">
      <c r="A57" s="17" t="s">
        <v>259</v>
      </c>
      <c r="B57" s="16" t="s">
        <v>46</v>
      </c>
      <c r="C57" s="19">
        <v>1</v>
      </c>
      <c r="D57" s="19"/>
      <c r="E57" s="19">
        <v>1</v>
      </c>
      <c r="F57" s="54">
        <f t="shared" si="1"/>
        <v>0</v>
      </c>
      <c r="G57" s="52"/>
      <c r="H57" s="53"/>
    </row>
    <row r="58" spans="1:8" s="1" customFormat="1" ht="30" customHeight="1" x14ac:dyDescent="0.25">
      <c r="A58" s="15" t="s">
        <v>260</v>
      </c>
      <c r="B58" s="16" t="s">
        <v>103</v>
      </c>
      <c r="C58" s="19">
        <v>1</v>
      </c>
      <c r="D58" s="19"/>
      <c r="E58" s="19">
        <v>1</v>
      </c>
      <c r="F58" s="54">
        <f t="shared" si="1"/>
        <v>0</v>
      </c>
      <c r="G58" s="52"/>
      <c r="H58" s="53"/>
    </row>
    <row r="59" spans="1:8" s="1" customFormat="1" ht="30" customHeight="1" x14ac:dyDescent="0.25">
      <c r="A59" s="15" t="s">
        <v>135</v>
      </c>
      <c r="B59" s="16" t="s">
        <v>47</v>
      </c>
      <c r="C59" s="19">
        <v>1</v>
      </c>
      <c r="D59" s="19">
        <v>2</v>
      </c>
      <c r="E59" s="19"/>
      <c r="F59" s="54">
        <f t="shared" si="1"/>
        <v>0</v>
      </c>
      <c r="G59" s="52"/>
      <c r="H59" s="53"/>
    </row>
    <row r="60" spans="1:8" s="1" customFormat="1" ht="30" customHeight="1" x14ac:dyDescent="0.25">
      <c r="A60" s="15" t="s">
        <v>261</v>
      </c>
      <c r="B60" s="16" t="s">
        <v>104</v>
      </c>
      <c r="C60" s="19">
        <v>1</v>
      </c>
      <c r="D60" s="19"/>
      <c r="E60" s="19">
        <v>1</v>
      </c>
      <c r="F60" s="54">
        <f t="shared" si="1"/>
        <v>0</v>
      </c>
      <c r="G60" s="52"/>
      <c r="H60" s="53"/>
    </row>
    <row r="61" spans="1:8" s="1" customFormat="1" ht="30" customHeight="1" x14ac:dyDescent="0.25">
      <c r="A61" s="15" t="s">
        <v>136</v>
      </c>
      <c r="B61" s="16" t="s">
        <v>48</v>
      </c>
      <c r="C61" s="19">
        <v>1</v>
      </c>
      <c r="D61" s="19"/>
      <c r="E61" s="19">
        <v>1</v>
      </c>
      <c r="F61" s="54">
        <f t="shared" si="1"/>
        <v>0</v>
      </c>
      <c r="G61" s="52"/>
      <c r="H61" s="53"/>
    </row>
    <row r="62" spans="1:8" s="1" customFormat="1" ht="30" customHeight="1" x14ac:dyDescent="0.25">
      <c r="A62" s="15" t="s">
        <v>137</v>
      </c>
      <c r="B62" s="16" t="s">
        <v>49</v>
      </c>
      <c r="C62" s="19">
        <v>2</v>
      </c>
      <c r="D62" s="19"/>
      <c r="E62" s="19">
        <v>1</v>
      </c>
      <c r="F62" s="54">
        <f t="shared" si="1"/>
        <v>0</v>
      </c>
      <c r="G62" s="52"/>
      <c r="H62" s="53"/>
    </row>
    <row r="63" spans="1:8" s="1" customFormat="1" ht="30" customHeight="1" x14ac:dyDescent="0.25">
      <c r="A63" s="15" t="s">
        <v>138</v>
      </c>
      <c r="B63" s="16" t="s">
        <v>50</v>
      </c>
      <c r="C63" s="19">
        <v>1</v>
      </c>
      <c r="D63" s="19"/>
      <c r="E63" s="19">
        <v>1</v>
      </c>
      <c r="F63" s="54">
        <f t="shared" si="1"/>
        <v>0</v>
      </c>
      <c r="G63" s="52"/>
      <c r="H63" s="53"/>
    </row>
    <row r="64" spans="1:8" s="1" customFormat="1" ht="30" customHeight="1" x14ac:dyDescent="0.25">
      <c r="A64" s="15" t="s">
        <v>139</v>
      </c>
      <c r="B64" s="16" t="s">
        <v>25</v>
      </c>
      <c r="C64" s="19">
        <v>1</v>
      </c>
      <c r="D64" s="19"/>
      <c r="E64" s="19">
        <v>1</v>
      </c>
      <c r="F64" s="54">
        <f t="shared" si="1"/>
        <v>0</v>
      </c>
      <c r="G64" s="52"/>
      <c r="H64" s="53"/>
    </row>
    <row r="65" spans="1:8" s="1" customFormat="1" ht="30" customHeight="1" x14ac:dyDescent="0.25">
      <c r="A65" s="17" t="s">
        <v>140</v>
      </c>
      <c r="B65" s="16" t="s">
        <v>51</v>
      </c>
      <c r="C65" s="19">
        <v>1</v>
      </c>
      <c r="D65" s="19"/>
      <c r="E65" s="19">
        <v>1</v>
      </c>
      <c r="F65" s="54">
        <f t="shared" si="1"/>
        <v>0</v>
      </c>
      <c r="G65" s="52"/>
      <c r="H65" s="53"/>
    </row>
    <row r="66" spans="1:8" s="1" customFormat="1" ht="30" customHeight="1" x14ac:dyDescent="0.25">
      <c r="A66" s="17" t="s">
        <v>262</v>
      </c>
      <c r="B66" s="16" t="s">
        <v>52</v>
      </c>
      <c r="C66" s="19"/>
      <c r="D66" s="19">
        <v>2</v>
      </c>
      <c r="E66" s="19"/>
      <c r="F66" s="54">
        <f t="shared" si="1"/>
        <v>0</v>
      </c>
      <c r="G66" s="52"/>
      <c r="H66" s="53"/>
    </row>
    <row r="67" spans="1:8" s="1" customFormat="1" ht="30" customHeight="1" x14ac:dyDescent="0.25">
      <c r="A67" s="17" t="s">
        <v>141</v>
      </c>
      <c r="B67" s="16" t="s">
        <v>53</v>
      </c>
      <c r="C67" s="19"/>
      <c r="D67" s="19">
        <v>2</v>
      </c>
      <c r="E67" s="19"/>
      <c r="F67" s="54">
        <f t="shared" si="1"/>
        <v>0</v>
      </c>
      <c r="G67" s="52"/>
      <c r="H67" s="53"/>
    </row>
    <row r="68" spans="1:8" s="1" customFormat="1" ht="30" customHeight="1" x14ac:dyDescent="0.25">
      <c r="A68" s="17" t="s">
        <v>263</v>
      </c>
      <c r="B68" s="16" t="s">
        <v>105</v>
      </c>
      <c r="C68" s="19"/>
      <c r="D68" s="19">
        <v>2</v>
      </c>
      <c r="E68" s="19"/>
      <c r="F68" s="54">
        <f t="shared" si="1"/>
        <v>0</v>
      </c>
      <c r="G68" s="52"/>
      <c r="H68" s="53"/>
    </row>
    <row r="69" spans="1:8" s="1" customFormat="1" ht="27" x14ac:dyDescent="0.25">
      <c r="A69" s="15" t="s">
        <v>81</v>
      </c>
      <c r="B69" s="16" t="s">
        <v>238</v>
      </c>
      <c r="C69" s="19">
        <v>1</v>
      </c>
      <c r="D69" s="19"/>
      <c r="E69" s="19">
        <v>1</v>
      </c>
      <c r="F69" s="54">
        <f t="shared" si="1"/>
        <v>0</v>
      </c>
      <c r="G69" s="52"/>
      <c r="H69" s="53"/>
    </row>
    <row r="70" spans="1:8" s="1" customFormat="1" ht="30" customHeight="1" x14ac:dyDescent="0.25">
      <c r="A70" s="15" t="s">
        <v>185</v>
      </c>
      <c r="B70" s="16" t="s">
        <v>36</v>
      </c>
      <c r="C70" s="19"/>
      <c r="D70" s="19">
        <v>2</v>
      </c>
      <c r="E70" s="19"/>
      <c r="F70" s="54">
        <f t="shared" si="1"/>
        <v>0</v>
      </c>
      <c r="G70" s="52"/>
      <c r="H70" s="53"/>
    </row>
    <row r="71" spans="1:8" s="1" customFormat="1" ht="30" customHeight="1" x14ac:dyDescent="0.25">
      <c r="A71" s="15" t="s">
        <v>142</v>
      </c>
      <c r="B71" s="16" t="s">
        <v>55</v>
      </c>
      <c r="C71" s="19"/>
      <c r="D71" s="19">
        <v>2</v>
      </c>
      <c r="E71" s="19"/>
      <c r="F71" s="54">
        <f t="shared" si="1"/>
        <v>0</v>
      </c>
      <c r="G71" s="52"/>
      <c r="H71" s="53"/>
    </row>
    <row r="72" spans="1:8" s="1" customFormat="1" ht="30" customHeight="1" x14ac:dyDescent="0.25">
      <c r="A72" s="15" t="s">
        <v>143</v>
      </c>
      <c r="B72" s="16" t="s">
        <v>25</v>
      </c>
      <c r="C72" s="21">
        <v>1</v>
      </c>
      <c r="D72" s="19">
        <v>3</v>
      </c>
      <c r="E72" s="19"/>
      <c r="F72" s="54">
        <f t="shared" si="1"/>
        <v>0</v>
      </c>
      <c r="G72" s="52"/>
      <c r="H72" s="53"/>
    </row>
    <row r="73" spans="1:8" s="1" customFormat="1" ht="30" customHeight="1" x14ac:dyDescent="0.25">
      <c r="A73" s="15" t="s">
        <v>144</v>
      </c>
      <c r="B73" s="16" t="s">
        <v>106</v>
      </c>
      <c r="C73" s="19">
        <v>1</v>
      </c>
      <c r="D73" s="19"/>
      <c r="E73" s="19">
        <v>1</v>
      </c>
      <c r="F73" s="54">
        <f t="shared" si="1"/>
        <v>0</v>
      </c>
      <c r="G73" s="52"/>
      <c r="H73" s="53"/>
    </row>
    <row r="74" spans="1:8" s="1" customFormat="1" ht="30" customHeight="1" x14ac:dyDescent="0.25">
      <c r="A74" s="17" t="s">
        <v>145</v>
      </c>
      <c r="B74" s="16" t="s">
        <v>239</v>
      </c>
      <c r="C74" s="19">
        <v>1</v>
      </c>
      <c r="D74" s="19"/>
      <c r="E74" s="19">
        <v>1</v>
      </c>
      <c r="F74" s="54">
        <f t="shared" si="1"/>
        <v>0</v>
      </c>
      <c r="G74" s="52"/>
      <c r="H74" s="53"/>
    </row>
    <row r="75" spans="1:8" s="1" customFormat="1" ht="30" customHeight="1" x14ac:dyDescent="0.25">
      <c r="A75" s="15" t="s">
        <v>107</v>
      </c>
      <c r="B75" s="16" t="s">
        <v>56</v>
      </c>
      <c r="C75" s="19"/>
      <c r="D75" s="19">
        <v>2</v>
      </c>
      <c r="E75" s="19"/>
      <c r="F75" s="54">
        <f t="shared" si="1"/>
        <v>0</v>
      </c>
      <c r="G75" s="52"/>
      <c r="H75" s="53"/>
    </row>
    <row r="76" spans="1:8" s="1" customFormat="1" ht="30" customHeight="1" x14ac:dyDescent="0.25">
      <c r="A76" s="15" t="s">
        <v>146</v>
      </c>
      <c r="B76" s="16" t="s">
        <v>108</v>
      </c>
      <c r="C76" s="19">
        <v>1</v>
      </c>
      <c r="D76" s="19"/>
      <c r="E76" s="19">
        <v>1</v>
      </c>
      <c r="F76" s="54">
        <f t="shared" si="1"/>
        <v>0</v>
      </c>
      <c r="G76" s="52"/>
      <c r="H76" s="53"/>
    </row>
    <row r="77" spans="1:8" s="1" customFormat="1" ht="30" customHeight="1" x14ac:dyDescent="0.25">
      <c r="A77" s="15" t="s">
        <v>147</v>
      </c>
      <c r="B77" s="16" t="s">
        <v>57</v>
      </c>
      <c r="C77" s="19">
        <v>1</v>
      </c>
      <c r="D77" s="19">
        <v>2</v>
      </c>
      <c r="E77" s="19"/>
      <c r="F77" s="54">
        <f t="shared" si="1"/>
        <v>0</v>
      </c>
      <c r="G77" s="52"/>
      <c r="H77" s="53"/>
    </row>
    <row r="78" spans="1:8" s="1" customFormat="1" ht="30" customHeight="1" x14ac:dyDescent="0.25">
      <c r="A78" s="15" t="s">
        <v>148</v>
      </c>
      <c r="B78" s="16" t="s">
        <v>25</v>
      </c>
      <c r="C78" s="19"/>
      <c r="D78" s="19">
        <v>3</v>
      </c>
      <c r="E78" s="19"/>
      <c r="F78" s="54">
        <f t="shared" si="1"/>
        <v>0</v>
      </c>
      <c r="G78" s="52"/>
      <c r="H78" s="53"/>
    </row>
    <row r="79" spans="1:8" s="1" customFormat="1" ht="30" customHeight="1" x14ac:dyDescent="0.25">
      <c r="A79" s="15" t="s">
        <v>149</v>
      </c>
      <c r="B79" s="16" t="s">
        <v>58</v>
      </c>
      <c r="C79" s="19">
        <v>1</v>
      </c>
      <c r="D79" s="19"/>
      <c r="E79" s="19">
        <v>1</v>
      </c>
      <c r="F79" s="54">
        <f t="shared" si="1"/>
        <v>0</v>
      </c>
      <c r="G79" s="52"/>
      <c r="H79" s="53"/>
    </row>
    <row r="80" spans="1:8" s="1" customFormat="1" ht="30" customHeight="1" x14ac:dyDescent="0.25">
      <c r="A80" s="15" t="s">
        <v>150</v>
      </c>
      <c r="B80" s="16" t="s">
        <v>59</v>
      </c>
      <c r="C80" s="19"/>
      <c r="D80" s="19">
        <v>2</v>
      </c>
      <c r="E80" s="19"/>
      <c r="F80" s="54">
        <f t="shared" si="1"/>
        <v>0</v>
      </c>
      <c r="G80" s="52"/>
      <c r="H80" s="53"/>
    </row>
    <row r="81" spans="1:8" s="1" customFormat="1" ht="30" customHeight="1" x14ac:dyDescent="0.25">
      <c r="A81" s="17" t="s">
        <v>151</v>
      </c>
      <c r="B81" s="16" t="s">
        <v>60</v>
      </c>
      <c r="C81" s="19">
        <v>1</v>
      </c>
      <c r="D81" s="19"/>
      <c r="E81" s="19">
        <v>1</v>
      </c>
      <c r="F81" s="54">
        <f t="shared" ref="F81:F112" si="2">(C81*$B$135)+(D81*$C$135)+(E81*$D$135)</f>
        <v>0</v>
      </c>
      <c r="G81" s="52"/>
      <c r="H81" s="53"/>
    </row>
    <row r="82" spans="1:8" s="1" customFormat="1" ht="30" customHeight="1" x14ac:dyDescent="0.25">
      <c r="A82" s="15" t="s">
        <v>152</v>
      </c>
      <c r="B82" s="16" t="s">
        <v>93</v>
      </c>
      <c r="C82" s="19"/>
      <c r="D82" s="19">
        <v>2</v>
      </c>
      <c r="E82" s="19"/>
      <c r="F82" s="54">
        <f t="shared" si="2"/>
        <v>0</v>
      </c>
      <c r="G82" s="52"/>
      <c r="H82" s="53"/>
    </row>
    <row r="83" spans="1:8" s="1" customFormat="1" ht="30" customHeight="1" x14ac:dyDescent="0.25">
      <c r="A83" s="15" t="s">
        <v>153</v>
      </c>
      <c r="B83" s="16" t="s">
        <v>61</v>
      </c>
      <c r="C83" s="19"/>
      <c r="D83" s="19">
        <v>2</v>
      </c>
      <c r="E83" s="19"/>
      <c r="F83" s="54">
        <f t="shared" si="2"/>
        <v>0</v>
      </c>
      <c r="G83" s="52"/>
      <c r="H83" s="53"/>
    </row>
    <row r="84" spans="1:8" s="1" customFormat="1" ht="30" customHeight="1" x14ac:dyDescent="0.25">
      <c r="A84" s="15" t="s">
        <v>154</v>
      </c>
      <c r="B84" s="16" t="s">
        <v>62</v>
      </c>
      <c r="C84" s="19"/>
      <c r="D84" s="19">
        <v>2</v>
      </c>
      <c r="E84" s="19"/>
      <c r="F84" s="54">
        <f t="shared" si="2"/>
        <v>0</v>
      </c>
      <c r="G84" s="52"/>
      <c r="H84" s="53"/>
    </row>
    <row r="85" spans="1:8" s="1" customFormat="1" ht="30" customHeight="1" x14ac:dyDescent="0.25">
      <c r="A85" s="15" t="s">
        <v>155</v>
      </c>
      <c r="B85" s="16" t="s">
        <v>63</v>
      </c>
      <c r="C85" s="19"/>
      <c r="D85" s="19">
        <v>2</v>
      </c>
      <c r="E85" s="19"/>
      <c r="F85" s="54">
        <f t="shared" si="2"/>
        <v>0</v>
      </c>
      <c r="G85" s="52"/>
      <c r="H85" s="53"/>
    </row>
    <row r="86" spans="1:8" s="1" customFormat="1" ht="30" customHeight="1" x14ac:dyDescent="0.25">
      <c r="A86" s="15" t="s">
        <v>264</v>
      </c>
      <c r="B86" s="16" t="s">
        <v>240</v>
      </c>
      <c r="C86" s="19">
        <v>1</v>
      </c>
      <c r="D86" s="19"/>
      <c r="E86" s="19">
        <v>1</v>
      </c>
      <c r="F86" s="54">
        <f t="shared" si="2"/>
        <v>0</v>
      </c>
      <c r="G86" s="52"/>
      <c r="H86" s="53"/>
    </row>
    <row r="87" spans="1:8" s="1" customFormat="1" ht="30" customHeight="1" x14ac:dyDescent="0.25">
      <c r="A87" s="17" t="s">
        <v>156</v>
      </c>
      <c r="B87" s="16" t="s">
        <v>45</v>
      </c>
      <c r="C87" s="19">
        <v>1</v>
      </c>
      <c r="D87" s="19">
        <v>2</v>
      </c>
      <c r="E87" s="19"/>
      <c r="F87" s="54">
        <f t="shared" si="2"/>
        <v>0</v>
      </c>
      <c r="G87" s="52"/>
      <c r="H87" s="53"/>
    </row>
    <row r="88" spans="1:8" s="1" customFormat="1" ht="30" customHeight="1" x14ac:dyDescent="0.25">
      <c r="A88" s="15" t="s">
        <v>82</v>
      </c>
      <c r="B88" s="16" t="s">
        <v>241</v>
      </c>
      <c r="C88" s="19">
        <v>1</v>
      </c>
      <c r="D88" s="19"/>
      <c r="E88" s="19">
        <v>1</v>
      </c>
      <c r="F88" s="54">
        <f t="shared" si="2"/>
        <v>0</v>
      </c>
      <c r="G88" s="52"/>
      <c r="H88" s="53"/>
    </row>
    <row r="89" spans="1:8" s="1" customFormat="1" ht="30" customHeight="1" x14ac:dyDescent="0.25">
      <c r="A89" s="15" t="s">
        <v>157</v>
      </c>
      <c r="B89" s="16" t="s">
        <v>64</v>
      </c>
      <c r="C89" s="19"/>
      <c r="D89" s="19">
        <v>2</v>
      </c>
      <c r="E89" s="19"/>
      <c r="F89" s="54">
        <f t="shared" si="2"/>
        <v>0</v>
      </c>
      <c r="G89" s="52"/>
      <c r="H89" s="53"/>
    </row>
    <row r="90" spans="1:8" s="1" customFormat="1" ht="30" customHeight="1" x14ac:dyDescent="0.25">
      <c r="A90" s="15" t="s">
        <v>158</v>
      </c>
      <c r="B90" s="16" t="s">
        <v>65</v>
      </c>
      <c r="C90" s="19"/>
      <c r="D90" s="19">
        <v>2</v>
      </c>
      <c r="E90" s="19"/>
      <c r="F90" s="54">
        <f t="shared" si="2"/>
        <v>0</v>
      </c>
      <c r="G90" s="52"/>
      <c r="H90" s="53"/>
    </row>
    <row r="91" spans="1:8" s="1" customFormat="1" ht="30" customHeight="1" x14ac:dyDescent="0.25">
      <c r="A91" s="15" t="s">
        <v>159</v>
      </c>
      <c r="B91" s="16" t="s">
        <v>66</v>
      </c>
      <c r="C91" s="19">
        <v>1</v>
      </c>
      <c r="D91" s="19"/>
      <c r="E91" s="19">
        <v>1</v>
      </c>
      <c r="F91" s="54">
        <f t="shared" si="2"/>
        <v>0</v>
      </c>
      <c r="G91" s="52"/>
      <c r="H91" s="53"/>
    </row>
    <row r="92" spans="1:8" s="1" customFormat="1" ht="30" customHeight="1" x14ac:dyDescent="0.25">
      <c r="A92" s="15" t="s">
        <v>160</v>
      </c>
      <c r="B92" s="16" t="s">
        <v>109</v>
      </c>
      <c r="C92" s="19">
        <v>1</v>
      </c>
      <c r="D92" s="19"/>
      <c r="E92" s="19">
        <v>1</v>
      </c>
      <c r="F92" s="54">
        <f t="shared" si="2"/>
        <v>0</v>
      </c>
      <c r="G92" s="52"/>
      <c r="H92" s="53"/>
    </row>
    <row r="93" spans="1:8" s="1" customFormat="1" ht="30" customHeight="1" x14ac:dyDescent="0.25">
      <c r="A93" s="15" t="s">
        <v>265</v>
      </c>
      <c r="B93" s="16" t="s">
        <v>110</v>
      </c>
      <c r="C93" s="19">
        <v>1</v>
      </c>
      <c r="D93" s="19"/>
      <c r="E93" s="19">
        <v>1</v>
      </c>
      <c r="F93" s="54">
        <f t="shared" si="2"/>
        <v>0</v>
      </c>
      <c r="G93" s="52"/>
      <c r="H93" s="53"/>
    </row>
    <row r="94" spans="1:8" s="1" customFormat="1" ht="30" customHeight="1" x14ac:dyDescent="0.25">
      <c r="A94" s="15" t="s">
        <v>266</v>
      </c>
      <c r="B94" s="16" t="s">
        <v>25</v>
      </c>
      <c r="C94" s="19"/>
      <c r="D94" s="19">
        <v>2</v>
      </c>
      <c r="E94" s="19"/>
      <c r="F94" s="54">
        <f t="shared" si="2"/>
        <v>0</v>
      </c>
      <c r="G94" s="52"/>
      <c r="H94" s="53"/>
    </row>
    <row r="95" spans="1:8" s="1" customFormat="1" ht="30" customHeight="1" x14ac:dyDescent="0.25">
      <c r="A95" s="35" t="s">
        <v>161</v>
      </c>
      <c r="B95" s="32" t="s">
        <v>67</v>
      </c>
      <c r="C95" s="19">
        <v>1</v>
      </c>
      <c r="D95" s="19"/>
      <c r="E95" s="19">
        <v>1</v>
      </c>
      <c r="F95" s="54">
        <f t="shared" si="2"/>
        <v>0</v>
      </c>
      <c r="G95" s="52"/>
      <c r="H95" s="53"/>
    </row>
    <row r="96" spans="1:8" s="1" customFormat="1" ht="30" customHeight="1" x14ac:dyDescent="0.25">
      <c r="A96" s="15" t="s">
        <v>162</v>
      </c>
      <c r="B96" s="16" t="s">
        <v>242</v>
      </c>
      <c r="C96" s="19">
        <v>1</v>
      </c>
      <c r="D96" s="19"/>
      <c r="E96" s="19">
        <v>1</v>
      </c>
      <c r="F96" s="54">
        <f t="shared" si="2"/>
        <v>0</v>
      </c>
      <c r="G96" s="52"/>
      <c r="H96" s="53"/>
    </row>
    <row r="97" spans="1:8" s="1" customFormat="1" ht="30" customHeight="1" x14ac:dyDescent="0.25">
      <c r="A97" s="49" t="s">
        <v>163</v>
      </c>
      <c r="B97" s="16" t="s">
        <v>54</v>
      </c>
      <c r="C97" s="19">
        <v>1</v>
      </c>
      <c r="D97" s="19"/>
      <c r="E97" s="19">
        <v>1</v>
      </c>
      <c r="F97" s="54">
        <f t="shared" si="2"/>
        <v>0</v>
      </c>
      <c r="G97" s="52"/>
      <c r="H97" s="53"/>
    </row>
    <row r="98" spans="1:8" s="1" customFormat="1" ht="30" customHeight="1" x14ac:dyDescent="0.25">
      <c r="A98" s="15" t="s">
        <v>267</v>
      </c>
      <c r="B98" s="16" t="s">
        <v>68</v>
      </c>
      <c r="C98" s="19">
        <v>1</v>
      </c>
      <c r="D98" s="19"/>
      <c r="E98" s="19"/>
      <c r="F98" s="54">
        <f t="shared" si="2"/>
        <v>0</v>
      </c>
      <c r="G98" s="52"/>
      <c r="H98" s="53"/>
    </row>
    <row r="99" spans="1:8" s="1" customFormat="1" ht="30" customHeight="1" x14ac:dyDescent="0.25">
      <c r="A99" s="17" t="s">
        <v>83</v>
      </c>
      <c r="B99" s="16" t="s">
        <v>36</v>
      </c>
      <c r="C99" s="19">
        <v>1</v>
      </c>
      <c r="D99" s="41"/>
      <c r="E99" s="41"/>
      <c r="F99" s="54">
        <f t="shared" si="2"/>
        <v>0</v>
      </c>
      <c r="G99" s="52"/>
      <c r="H99" s="53"/>
    </row>
    <row r="100" spans="1:8" s="1" customFormat="1" ht="30" customHeight="1" x14ac:dyDescent="0.25">
      <c r="A100" s="15" t="s">
        <v>184</v>
      </c>
      <c r="B100" s="16" t="s">
        <v>100</v>
      </c>
      <c r="C100" s="19">
        <v>1</v>
      </c>
      <c r="D100" s="19"/>
      <c r="E100" s="19"/>
      <c r="F100" s="54">
        <f t="shared" si="2"/>
        <v>0</v>
      </c>
      <c r="G100" s="52"/>
      <c r="H100" s="53"/>
    </row>
    <row r="101" spans="1:8" s="1" customFormat="1" ht="30" customHeight="1" x14ac:dyDescent="0.25">
      <c r="A101" s="17" t="s">
        <v>164</v>
      </c>
      <c r="B101" s="16" t="s">
        <v>69</v>
      </c>
      <c r="C101" s="19">
        <v>1</v>
      </c>
      <c r="D101" s="19"/>
      <c r="E101" s="19"/>
      <c r="F101" s="54">
        <f t="shared" si="2"/>
        <v>0</v>
      </c>
      <c r="G101" s="52"/>
      <c r="H101" s="53"/>
    </row>
    <row r="102" spans="1:8" s="1" customFormat="1" ht="30" customHeight="1" x14ac:dyDescent="0.25">
      <c r="A102" s="17" t="s">
        <v>165</v>
      </c>
      <c r="B102" s="16" t="s">
        <v>227</v>
      </c>
      <c r="C102" s="19">
        <v>1</v>
      </c>
      <c r="D102" s="19"/>
      <c r="E102" s="19"/>
      <c r="F102" s="54">
        <f t="shared" si="2"/>
        <v>0</v>
      </c>
      <c r="G102" s="52"/>
      <c r="H102" s="53"/>
    </row>
    <row r="103" spans="1:8" s="1" customFormat="1" ht="30" customHeight="1" x14ac:dyDescent="0.25">
      <c r="A103" s="17" t="s">
        <v>166</v>
      </c>
      <c r="B103" s="16" t="s">
        <v>94</v>
      </c>
      <c r="C103" s="19">
        <v>1</v>
      </c>
      <c r="D103" s="19"/>
      <c r="E103" s="19"/>
      <c r="F103" s="54">
        <f t="shared" si="2"/>
        <v>0</v>
      </c>
      <c r="G103" s="52"/>
      <c r="H103" s="53"/>
    </row>
    <row r="104" spans="1:8" s="1" customFormat="1" ht="30" customHeight="1" x14ac:dyDescent="0.25">
      <c r="A104" s="17" t="s">
        <v>167</v>
      </c>
      <c r="B104" s="16" t="s">
        <v>36</v>
      </c>
      <c r="C104" s="19">
        <v>1</v>
      </c>
      <c r="D104" s="19"/>
      <c r="E104" s="19"/>
      <c r="F104" s="54">
        <f t="shared" si="2"/>
        <v>0</v>
      </c>
      <c r="G104" s="52"/>
      <c r="H104" s="53"/>
    </row>
    <row r="105" spans="1:8" s="1" customFormat="1" ht="30" customHeight="1" x14ac:dyDescent="0.25">
      <c r="A105" s="15" t="s">
        <v>268</v>
      </c>
      <c r="B105" s="16" t="s">
        <v>25</v>
      </c>
      <c r="C105" s="19">
        <v>1</v>
      </c>
      <c r="D105" s="19"/>
      <c r="E105" s="19"/>
      <c r="F105" s="54">
        <f t="shared" si="2"/>
        <v>0</v>
      </c>
      <c r="G105" s="52"/>
      <c r="H105" s="53"/>
    </row>
    <row r="106" spans="1:8" s="1" customFormat="1" ht="30" customHeight="1" x14ac:dyDescent="0.25">
      <c r="A106" s="15" t="s">
        <v>168</v>
      </c>
      <c r="B106" s="16" t="s">
        <v>25</v>
      </c>
      <c r="C106" s="19"/>
      <c r="D106" s="23">
        <v>1</v>
      </c>
      <c r="E106" s="23"/>
      <c r="F106" s="54">
        <f t="shared" si="2"/>
        <v>0</v>
      </c>
      <c r="G106" s="52"/>
      <c r="H106" s="53"/>
    </row>
    <row r="107" spans="1:8" s="1" customFormat="1" ht="30" customHeight="1" x14ac:dyDescent="0.25">
      <c r="A107" s="15" t="s">
        <v>84</v>
      </c>
      <c r="B107" s="16" t="s">
        <v>36</v>
      </c>
      <c r="C107" s="19">
        <v>1</v>
      </c>
      <c r="D107" s="19"/>
      <c r="E107" s="19"/>
      <c r="F107" s="54">
        <f t="shared" si="2"/>
        <v>0</v>
      </c>
      <c r="G107" s="52"/>
      <c r="H107" s="53"/>
    </row>
    <row r="108" spans="1:8" s="1" customFormat="1" ht="30" customHeight="1" x14ac:dyDescent="0.25">
      <c r="A108" s="17" t="s">
        <v>269</v>
      </c>
      <c r="B108" s="16" t="s">
        <v>228</v>
      </c>
      <c r="C108" s="19">
        <v>1</v>
      </c>
      <c r="D108" s="19"/>
      <c r="E108" s="19"/>
      <c r="F108" s="54">
        <f t="shared" si="2"/>
        <v>0</v>
      </c>
      <c r="G108" s="52"/>
      <c r="H108" s="53"/>
    </row>
    <row r="109" spans="1:8" s="1" customFormat="1" ht="30" customHeight="1" x14ac:dyDescent="0.25">
      <c r="A109" s="15" t="s">
        <v>169</v>
      </c>
      <c r="B109" s="16" t="s">
        <v>229</v>
      </c>
      <c r="C109" s="19">
        <v>1</v>
      </c>
      <c r="D109" s="19"/>
      <c r="E109" s="19"/>
      <c r="F109" s="54">
        <f t="shared" si="2"/>
        <v>0</v>
      </c>
      <c r="G109" s="52"/>
      <c r="H109" s="53"/>
    </row>
    <row r="110" spans="1:8" s="1" customFormat="1" ht="30" customHeight="1" x14ac:dyDescent="0.25">
      <c r="A110" s="17" t="s">
        <v>170</v>
      </c>
      <c r="B110" s="16" t="s">
        <v>230</v>
      </c>
      <c r="C110" s="19">
        <v>1</v>
      </c>
      <c r="D110" s="19"/>
      <c r="E110" s="19"/>
      <c r="F110" s="54">
        <f t="shared" si="2"/>
        <v>0</v>
      </c>
      <c r="G110" s="52"/>
      <c r="H110" s="53"/>
    </row>
    <row r="111" spans="1:8" s="1" customFormat="1" ht="30" customHeight="1" x14ac:dyDescent="0.25">
      <c r="A111" s="31" t="s">
        <v>270</v>
      </c>
      <c r="B111" s="16" t="s">
        <v>111</v>
      </c>
      <c r="C111" s="22">
        <v>1</v>
      </c>
      <c r="D111" s="19"/>
      <c r="E111" s="19"/>
      <c r="F111" s="54">
        <f t="shared" si="2"/>
        <v>0</v>
      </c>
      <c r="G111" s="52"/>
      <c r="H111" s="53"/>
    </row>
    <row r="112" spans="1:8" s="1" customFormat="1" ht="30" customHeight="1" x14ac:dyDescent="0.25">
      <c r="A112" s="15" t="s">
        <v>171</v>
      </c>
      <c r="B112" s="16" t="s">
        <v>70</v>
      </c>
      <c r="C112" s="19">
        <v>1</v>
      </c>
      <c r="D112" s="19"/>
      <c r="E112" s="19"/>
      <c r="F112" s="54">
        <f t="shared" si="2"/>
        <v>0</v>
      </c>
      <c r="G112" s="52"/>
      <c r="H112" s="53"/>
    </row>
    <row r="113" spans="1:11" s="1" customFormat="1" ht="30" customHeight="1" x14ac:dyDescent="0.25">
      <c r="A113" s="15" t="s">
        <v>271</v>
      </c>
      <c r="B113" s="16" t="s">
        <v>231</v>
      </c>
      <c r="C113" s="19">
        <v>1</v>
      </c>
      <c r="D113" s="19"/>
      <c r="E113" s="19"/>
      <c r="F113" s="54">
        <f t="shared" ref="F113:F121" si="3">(C113*$B$135)+(D113*$C$135)+(E113*$D$135)</f>
        <v>0</v>
      </c>
      <c r="G113" s="52"/>
      <c r="H113" s="53"/>
    </row>
    <row r="114" spans="1:11" s="1" customFormat="1" ht="30" customHeight="1" x14ac:dyDescent="0.25">
      <c r="A114" s="31" t="s">
        <v>272</v>
      </c>
      <c r="B114" s="16" t="s">
        <v>232</v>
      </c>
      <c r="C114" s="19">
        <v>1</v>
      </c>
      <c r="D114" s="19"/>
      <c r="E114" s="19"/>
      <c r="F114" s="54">
        <f t="shared" si="3"/>
        <v>0</v>
      </c>
      <c r="G114" s="52"/>
      <c r="H114" s="53"/>
    </row>
    <row r="115" spans="1:11" s="1" customFormat="1" ht="30" customHeight="1" x14ac:dyDescent="0.25">
      <c r="A115" s="15" t="s">
        <v>85</v>
      </c>
      <c r="B115" s="16" t="s">
        <v>71</v>
      </c>
      <c r="C115" s="19">
        <v>1</v>
      </c>
      <c r="D115" s="19"/>
      <c r="E115" s="19"/>
      <c r="F115" s="54">
        <f t="shared" si="3"/>
        <v>0</v>
      </c>
      <c r="G115" s="52"/>
      <c r="H115" s="53"/>
    </row>
    <row r="116" spans="1:11" s="1" customFormat="1" ht="30" customHeight="1" x14ac:dyDescent="0.25">
      <c r="A116" s="15" t="s">
        <v>172</v>
      </c>
      <c r="B116" s="16" t="s">
        <v>233</v>
      </c>
      <c r="C116" s="19">
        <v>1</v>
      </c>
      <c r="D116" s="19"/>
      <c r="E116" s="19"/>
      <c r="F116" s="54">
        <f t="shared" si="3"/>
        <v>0</v>
      </c>
      <c r="G116" s="52"/>
      <c r="H116" s="53"/>
    </row>
    <row r="117" spans="1:11" s="1" customFormat="1" ht="30" customHeight="1" x14ac:dyDescent="0.25">
      <c r="A117" s="15" t="s">
        <v>273</v>
      </c>
      <c r="B117" s="16" t="s">
        <v>234</v>
      </c>
      <c r="C117" s="19">
        <v>1</v>
      </c>
      <c r="D117" s="19"/>
      <c r="E117" s="19"/>
      <c r="F117" s="54">
        <f t="shared" si="3"/>
        <v>0</v>
      </c>
      <c r="G117" s="52"/>
      <c r="H117" s="53"/>
    </row>
    <row r="118" spans="1:11" s="1" customFormat="1" ht="30" customHeight="1" x14ac:dyDescent="0.25">
      <c r="A118" s="15" t="s">
        <v>173</v>
      </c>
      <c r="B118" s="16" t="s">
        <v>72</v>
      </c>
      <c r="C118" s="22">
        <v>1</v>
      </c>
      <c r="D118" s="19"/>
      <c r="E118" s="19"/>
      <c r="F118" s="54">
        <f t="shared" si="3"/>
        <v>0</v>
      </c>
      <c r="G118" s="52"/>
      <c r="H118" s="53"/>
    </row>
    <row r="119" spans="1:11" s="1" customFormat="1" ht="30" customHeight="1" x14ac:dyDescent="0.25">
      <c r="A119" s="15" t="s">
        <v>274</v>
      </c>
      <c r="B119" s="16" t="s">
        <v>235</v>
      </c>
      <c r="C119" s="22">
        <v>1</v>
      </c>
      <c r="D119" s="19"/>
      <c r="E119" s="19"/>
      <c r="F119" s="54">
        <f t="shared" si="3"/>
        <v>0</v>
      </c>
      <c r="G119" s="52"/>
      <c r="H119" s="53"/>
    </row>
    <row r="120" spans="1:11" s="1" customFormat="1" ht="30" customHeight="1" x14ac:dyDescent="0.25">
      <c r="A120" s="15" t="s">
        <v>86</v>
      </c>
      <c r="B120" s="16" t="s">
        <v>236</v>
      </c>
      <c r="C120" s="19">
        <v>1</v>
      </c>
      <c r="D120" s="19"/>
      <c r="E120" s="19"/>
      <c r="F120" s="54">
        <f t="shared" si="3"/>
        <v>0</v>
      </c>
      <c r="G120" s="52"/>
      <c r="H120" s="53"/>
    </row>
    <row r="121" spans="1:11" s="1" customFormat="1" ht="30" customHeight="1" x14ac:dyDescent="0.25">
      <c r="A121" s="34" t="s">
        <v>174</v>
      </c>
      <c r="B121" s="32" t="s">
        <v>36</v>
      </c>
      <c r="C121" s="19"/>
      <c r="D121" s="19"/>
      <c r="E121" s="19">
        <v>1</v>
      </c>
      <c r="F121" s="54">
        <f t="shared" si="3"/>
        <v>0</v>
      </c>
      <c r="G121" s="52"/>
      <c r="H121" s="53"/>
    </row>
    <row r="122" spans="1:11" s="1" customFormat="1" ht="30" customHeight="1" x14ac:dyDescent="0.25">
      <c r="A122" s="26"/>
      <c r="B122" s="27"/>
      <c r="C122" s="61" t="str">
        <f>C15</f>
        <v>TIPO A - 6h00min</v>
      </c>
      <c r="D122" s="61" t="str">
        <f>D15</f>
        <v>TIPO B - 8h48min</v>
      </c>
      <c r="E122" s="61" t="str">
        <f>E15</f>
        <v>TIPO C - 9h00mim</v>
      </c>
      <c r="F122" s="64"/>
      <c r="G122" s="55"/>
      <c r="H122" s="56"/>
      <c r="J122" s="46"/>
    </row>
    <row r="123" spans="1:11" s="1" customFormat="1" ht="36" customHeight="1" x14ac:dyDescent="0.25">
      <c r="A123" s="92" t="s">
        <v>16</v>
      </c>
      <c r="B123" s="93"/>
      <c r="C123" s="33">
        <f>SUM(C17:C121)</f>
        <v>77</v>
      </c>
      <c r="D123" s="42">
        <f>SUM(D17:D121)</f>
        <v>77</v>
      </c>
      <c r="E123" s="33">
        <f>SUM(E17:E121)</f>
        <v>48</v>
      </c>
      <c r="F123" s="33">
        <f>SUM(C123:E123)</f>
        <v>202</v>
      </c>
      <c r="G123" s="71"/>
      <c r="H123" s="71"/>
      <c r="J123" s="45"/>
    </row>
    <row r="124" spans="1:11" s="1" customFormat="1" ht="37.5" customHeight="1" x14ac:dyDescent="0.25">
      <c r="A124" s="72" t="s">
        <v>17</v>
      </c>
      <c r="B124" s="73"/>
      <c r="C124" s="13">
        <f>C123*B135</f>
        <v>0</v>
      </c>
      <c r="D124" s="13">
        <f>D123*C135</f>
        <v>0</v>
      </c>
      <c r="E124" s="13">
        <f>E123*D135</f>
        <v>0</v>
      </c>
      <c r="F124" s="7">
        <f>SUM(C124:E124)</f>
        <v>0</v>
      </c>
      <c r="G124" s="57"/>
      <c r="H124" s="57"/>
      <c r="J124" s="46"/>
    </row>
    <row r="125" spans="1:11" s="1" customFormat="1" ht="45" customHeight="1" x14ac:dyDescent="0.25">
      <c r="A125" s="97" t="s">
        <v>182</v>
      </c>
      <c r="B125" s="98"/>
      <c r="C125" s="13">
        <f>C124*24</f>
        <v>0</v>
      </c>
      <c r="D125" s="13">
        <f>D124*24</f>
        <v>0</v>
      </c>
      <c r="E125" s="37">
        <f>E124*24</f>
        <v>0</v>
      </c>
      <c r="F125" s="7">
        <f>SUM(C125:E125)</f>
        <v>0</v>
      </c>
      <c r="G125" s="57"/>
      <c r="H125" s="57"/>
      <c r="J125" s="46"/>
      <c r="K125" s="47"/>
    </row>
    <row r="126" spans="1:11" s="1" customFormat="1" ht="37.5" customHeight="1" x14ac:dyDescent="0.25">
      <c r="A126" s="61" t="s">
        <v>175</v>
      </c>
      <c r="B126" s="61" t="s">
        <v>176</v>
      </c>
      <c r="C126" s="62" t="s">
        <v>177</v>
      </c>
      <c r="D126" s="72"/>
      <c r="E126" s="73"/>
      <c r="F126" s="63" t="s">
        <v>178</v>
      </c>
      <c r="K126" s="48"/>
    </row>
    <row r="127" spans="1:11" s="1" customFormat="1" ht="57" customHeight="1" x14ac:dyDescent="0.25">
      <c r="A127" s="43" t="s">
        <v>179</v>
      </c>
      <c r="B127" s="38" t="s">
        <v>243</v>
      </c>
      <c r="C127" s="39">
        <f>D137</f>
        <v>0</v>
      </c>
      <c r="D127" s="74"/>
      <c r="E127" s="75"/>
      <c r="F127" s="39">
        <f>C127*2600</f>
        <v>0</v>
      </c>
    </row>
    <row r="128" spans="1:11" s="1" customFormat="1" ht="54.75" customHeight="1" x14ac:dyDescent="0.25">
      <c r="A128" s="38" t="s">
        <v>191</v>
      </c>
      <c r="B128" s="38" t="s">
        <v>244</v>
      </c>
      <c r="C128" s="36">
        <f>D138</f>
        <v>0</v>
      </c>
      <c r="D128" s="74"/>
      <c r="E128" s="75"/>
      <c r="F128" s="39">
        <f>C128*10200</f>
        <v>0</v>
      </c>
    </row>
    <row r="129" spans="1:8" s="1" customFormat="1" ht="30" customHeight="1" x14ac:dyDescent="0.25">
      <c r="A129" s="76" t="s">
        <v>192</v>
      </c>
      <c r="B129" s="77"/>
      <c r="C129" s="77"/>
      <c r="D129" s="77"/>
      <c r="E129" s="78"/>
      <c r="F129" s="40">
        <f>SUM(F127+F128)</f>
        <v>0</v>
      </c>
    </row>
    <row r="130" spans="1:8" s="1" customFormat="1" ht="30" customHeight="1" x14ac:dyDescent="0.25">
      <c r="A130" s="8"/>
      <c r="B130" s="99" t="s">
        <v>183</v>
      </c>
      <c r="C130" s="100"/>
      <c r="D130" s="100"/>
      <c r="E130" s="101"/>
      <c r="F130" s="13">
        <f>SUM(F125+F129)</f>
        <v>0</v>
      </c>
    </row>
    <row r="131" spans="1:8" s="1" customFormat="1" ht="30" customHeight="1" x14ac:dyDescent="0.25">
      <c r="A131" s="8"/>
      <c r="B131" s="9"/>
      <c r="C131" s="14"/>
      <c r="D131" s="14"/>
      <c r="E131" s="14"/>
      <c r="F131" s="14"/>
    </row>
    <row r="132" spans="1:8" s="1" customFormat="1" ht="61.5" customHeight="1" x14ac:dyDescent="0.25">
      <c r="A132" s="79" t="s">
        <v>247</v>
      </c>
      <c r="B132" s="79"/>
      <c r="C132" s="79"/>
      <c r="D132" s="79"/>
      <c r="E132" s="79"/>
      <c r="F132" s="79"/>
      <c r="G132" s="79"/>
      <c r="H132" s="79"/>
    </row>
    <row r="133" spans="1:8" s="1" customFormat="1" ht="30" customHeight="1" x14ac:dyDescent="0.25">
      <c r="A133" s="94" t="s">
        <v>18</v>
      </c>
      <c r="B133" s="59" t="s">
        <v>13</v>
      </c>
      <c r="C133" s="60" t="s">
        <v>14</v>
      </c>
      <c r="D133" s="60" t="s">
        <v>15</v>
      </c>
      <c r="E133" s="60" t="s">
        <v>88</v>
      </c>
      <c r="F133" s="60" t="s">
        <v>89</v>
      </c>
      <c r="G133" s="65" t="s">
        <v>194</v>
      </c>
      <c r="H133" s="66"/>
    </row>
    <row r="134" spans="1:8" s="1" customFormat="1" ht="30" customHeight="1" x14ac:dyDescent="0.25">
      <c r="A134" s="95"/>
      <c r="B134" s="59" t="s">
        <v>2</v>
      </c>
      <c r="C134" s="60" t="s">
        <v>3</v>
      </c>
      <c r="D134" s="60" t="s">
        <v>87</v>
      </c>
      <c r="E134" s="60" t="s">
        <v>90</v>
      </c>
      <c r="F134" s="60" t="s">
        <v>186</v>
      </c>
      <c r="G134" s="65" t="s">
        <v>195</v>
      </c>
      <c r="H134" s="66"/>
    </row>
    <row r="135" spans="1:8" s="1" customFormat="1" ht="30" customHeight="1" x14ac:dyDescent="0.25">
      <c r="A135" s="96"/>
      <c r="B135" s="25"/>
      <c r="C135" s="25"/>
      <c r="D135" s="25"/>
      <c r="E135" s="25"/>
      <c r="F135" s="25"/>
      <c r="G135" s="67"/>
      <c r="H135" s="68"/>
    </row>
    <row r="136" spans="1:8" s="1" customFormat="1" ht="30" customHeight="1" x14ac:dyDescent="0.25">
      <c r="A136" s="10"/>
      <c r="B136" s="11"/>
      <c r="C136" s="11"/>
      <c r="D136" s="11"/>
      <c r="E136" s="11"/>
      <c r="F136" s="11"/>
    </row>
    <row r="137" spans="1:8" s="1" customFormat="1" ht="30" customHeight="1" x14ac:dyDescent="0.25">
      <c r="A137" s="87" t="s">
        <v>180</v>
      </c>
      <c r="B137" s="88"/>
      <c r="C137" s="89"/>
      <c r="D137" s="28"/>
      <c r="E137" s="24"/>
      <c r="F137" s="11"/>
    </row>
    <row r="138" spans="1:8" s="1" customFormat="1" ht="30" customHeight="1" x14ac:dyDescent="0.25">
      <c r="A138" s="87" t="s">
        <v>187</v>
      </c>
      <c r="B138" s="88"/>
      <c r="C138" s="89"/>
      <c r="D138" s="28"/>
      <c r="E138" s="11"/>
      <c r="F138" s="11"/>
    </row>
    <row r="139" spans="1:8" s="1" customFormat="1" ht="30" customHeight="1" x14ac:dyDescent="0.25">
      <c r="A139" s="10"/>
      <c r="B139" s="11"/>
      <c r="C139" s="12"/>
      <c r="D139" s="11"/>
      <c r="E139" s="11"/>
      <c r="F139" s="11"/>
    </row>
    <row r="140" spans="1:8" s="1" customFormat="1" ht="30" customHeight="1" x14ac:dyDescent="0.25">
      <c r="A140" s="86" t="s">
        <v>19</v>
      </c>
      <c r="B140" s="86"/>
      <c r="C140" s="86"/>
      <c r="D140" s="86"/>
      <c r="E140" s="86"/>
      <c r="F140" s="86"/>
    </row>
    <row r="141" spans="1:8" s="1" customFormat="1" ht="30" customHeight="1" x14ac:dyDescent="0.25">
      <c r="A141" s="83" t="s">
        <v>193</v>
      </c>
      <c r="B141" s="84"/>
      <c r="C141" s="84"/>
      <c r="D141" s="84"/>
      <c r="E141" s="84"/>
      <c r="F141" s="85"/>
    </row>
    <row r="142" spans="1:8" s="1" customFormat="1" ht="32.1" customHeight="1" x14ac:dyDescent="0.25">
      <c r="A142" s="105" t="s">
        <v>201</v>
      </c>
      <c r="B142" s="105"/>
      <c r="C142" s="105"/>
      <c r="D142" s="105"/>
      <c r="E142" s="105"/>
      <c r="F142" s="105"/>
    </row>
    <row r="143" spans="1:8" s="1" customFormat="1" ht="32.1" customHeight="1" x14ac:dyDescent="0.25">
      <c r="A143" s="105" t="s">
        <v>202</v>
      </c>
      <c r="B143" s="105"/>
      <c r="C143" s="105"/>
      <c r="D143" s="105"/>
      <c r="E143" s="105"/>
      <c r="F143" s="105"/>
    </row>
    <row r="144" spans="1:8" s="1" customFormat="1" ht="32.1" customHeight="1" x14ac:dyDescent="0.25">
      <c r="A144" s="105" t="s">
        <v>203</v>
      </c>
      <c r="B144" s="105"/>
      <c r="C144" s="105"/>
      <c r="D144" s="105"/>
      <c r="E144" s="105"/>
      <c r="F144" s="105"/>
    </row>
    <row r="145" spans="1:6" s="1" customFormat="1" ht="32.1" customHeight="1" x14ac:dyDescent="0.25">
      <c r="A145" s="105" t="s">
        <v>204</v>
      </c>
      <c r="B145" s="105"/>
      <c r="C145" s="105"/>
      <c r="D145" s="105"/>
      <c r="E145" s="105"/>
      <c r="F145" s="105"/>
    </row>
    <row r="146" spans="1:6" s="1" customFormat="1" ht="32.1" customHeight="1" x14ac:dyDescent="0.25">
      <c r="A146" s="105" t="s">
        <v>205</v>
      </c>
      <c r="B146" s="105"/>
      <c r="C146" s="105"/>
      <c r="D146" s="105"/>
      <c r="E146" s="105"/>
      <c r="F146" s="105"/>
    </row>
    <row r="147" spans="1:6" s="1" customFormat="1" ht="32.1" customHeight="1" x14ac:dyDescent="0.25">
      <c r="A147" s="105" t="s">
        <v>206</v>
      </c>
      <c r="B147" s="105"/>
      <c r="C147" s="105"/>
      <c r="D147" s="105"/>
      <c r="E147" s="105"/>
      <c r="F147" s="105"/>
    </row>
    <row r="148" spans="1:6" s="1" customFormat="1" ht="32.1" customHeight="1" x14ac:dyDescent="0.25">
      <c r="A148" s="105" t="s">
        <v>207</v>
      </c>
      <c r="B148" s="105"/>
      <c r="C148" s="105"/>
      <c r="D148" s="105"/>
      <c r="E148" s="105"/>
      <c r="F148" s="105"/>
    </row>
    <row r="149" spans="1:6" s="1" customFormat="1" ht="32.1" customHeight="1" x14ac:dyDescent="0.25">
      <c r="A149" s="105" t="s">
        <v>208</v>
      </c>
      <c r="B149" s="105"/>
      <c r="C149" s="105"/>
      <c r="D149" s="105"/>
      <c r="E149" s="105"/>
      <c r="F149" s="105"/>
    </row>
    <row r="150" spans="1:6" s="1" customFormat="1" ht="32.1" customHeight="1" x14ac:dyDescent="0.25">
      <c r="A150" s="105" t="s">
        <v>209</v>
      </c>
      <c r="B150" s="105"/>
      <c r="C150" s="105"/>
      <c r="D150" s="105"/>
      <c r="E150" s="105"/>
      <c r="F150" s="105"/>
    </row>
    <row r="151" spans="1:6" s="1" customFormat="1" ht="32.1" customHeight="1" x14ac:dyDescent="0.25">
      <c r="A151" s="105" t="s">
        <v>210</v>
      </c>
      <c r="B151" s="105"/>
      <c r="C151" s="105"/>
      <c r="D151" s="105"/>
      <c r="E151" s="105"/>
      <c r="F151" s="105"/>
    </row>
    <row r="152" spans="1:6" ht="32.1" customHeight="1" x14ac:dyDescent="0.25">
      <c r="A152" s="105" t="s">
        <v>211</v>
      </c>
      <c r="B152" s="105"/>
      <c r="C152" s="105"/>
      <c r="D152" s="105"/>
      <c r="E152" s="105"/>
      <c r="F152" s="105"/>
    </row>
    <row r="153" spans="1:6" ht="32.1" customHeight="1" x14ac:dyDescent="0.25">
      <c r="A153" s="105" t="s">
        <v>212</v>
      </c>
      <c r="B153" s="105"/>
      <c r="C153" s="105"/>
      <c r="D153" s="105"/>
      <c r="E153" s="105"/>
      <c r="F153" s="105"/>
    </row>
    <row r="154" spans="1:6" ht="32.1" customHeight="1" x14ac:dyDescent="0.25">
      <c r="A154" s="105" t="s">
        <v>213</v>
      </c>
      <c r="B154" s="105"/>
      <c r="C154" s="105"/>
      <c r="D154" s="105"/>
      <c r="E154" s="105"/>
      <c r="F154" s="105"/>
    </row>
    <row r="155" spans="1:6" ht="32.1" customHeight="1" x14ac:dyDescent="0.25">
      <c r="A155" s="105" t="s">
        <v>214</v>
      </c>
      <c r="B155" s="105"/>
      <c r="C155" s="105"/>
      <c r="D155" s="105"/>
      <c r="E155" s="105"/>
      <c r="F155" s="105"/>
    </row>
    <row r="156" spans="1:6" ht="32.1" customHeight="1" x14ac:dyDescent="0.25">
      <c r="A156" s="105" t="s">
        <v>215</v>
      </c>
      <c r="B156" s="105"/>
      <c r="C156" s="105"/>
      <c r="D156" s="105"/>
      <c r="E156" s="105"/>
      <c r="F156" s="105"/>
    </row>
    <row r="157" spans="1:6" ht="32.1" customHeight="1" x14ac:dyDescent="0.25">
      <c r="A157" s="105" t="s">
        <v>216</v>
      </c>
      <c r="B157" s="105"/>
      <c r="C157" s="105"/>
      <c r="D157" s="105"/>
      <c r="E157" s="105"/>
      <c r="F157" s="105"/>
    </row>
    <row r="158" spans="1:6" ht="32.1" customHeight="1" x14ac:dyDescent="0.25">
      <c r="A158" s="105" t="s">
        <v>217</v>
      </c>
      <c r="B158" s="105"/>
      <c r="C158" s="105"/>
      <c r="D158" s="105"/>
      <c r="E158" s="105"/>
      <c r="F158" s="105"/>
    </row>
    <row r="159" spans="1:6" ht="32.1" customHeight="1" x14ac:dyDescent="0.25">
      <c r="A159" s="105" t="s">
        <v>218</v>
      </c>
      <c r="B159" s="105"/>
      <c r="C159" s="105"/>
      <c r="D159" s="105"/>
      <c r="E159" s="105"/>
      <c r="F159" s="105"/>
    </row>
    <row r="160" spans="1:6" ht="32.1" customHeight="1" x14ac:dyDescent="0.25">
      <c r="A160" s="105" t="s">
        <v>219</v>
      </c>
      <c r="B160" s="105"/>
      <c r="C160" s="105"/>
      <c r="D160" s="105"/>
      <c r="E160" s="105"/>
      <c r="F160" s="105"/>
    </row>
    <row r="161" spans="1:6" ht="32.1" customHeight="1" x14ac:dyDescent="0.25">
      <c r="A161" s="105" t="s">
        <v>220</v>
      </c>
      <c r="B161" s="105"/>
      <c r="C161" s="105"/>
      <c r="D161" s="105"/>
      <c r="E161" s="105"/>
      <c r="F161" s="105"/>
    </row>
    <row r="162" spans="1:6" ht="32.1" customHeight="1" x14ac:dyDescent="0.25">
      <c r="A162" s="105" t="s">
        <v>221</v>
      </c>
      <c r="B162" s="105"/>
      <c r="C162" s="105"/>
      <c r="D162" s="105"/>
      <c r="E162" s="105"/>
      <c r="F162" s="105"/>
    </row>
    <row r="163" spans="1:6" ht="32.1" customHeight="1" x14ac:dyDescent="0.25">
      <c r="A163" s="105" t="s">
        <v>222</v>
      </c>
      <c r="B163" s="105"/>
      <c r="C163" s="105"/>
      <c r="D163" s="105"/>
      <c r="E163" s="105"/>
      <c r="F163" s="105"/>
    </row>
    <row r="164" spans="1:6" ht="32.1" customHeight="1" x14ac:dyDescent="0.25">
      <c r="A164" s="105" t="s">
        <v>223</v>
      </c>
      <c r="B164" s="105"/>
      <c r="C164" s="105"/>
      <c r="D164" s="105"/>
      <c r="E164" s="105"/>
      <c r="F164" s="105"/>
    </row>
    <row r="165" spans="1:6" ht="32.1" customHeight="1" x14ac:dyDescent="0.25">
      <c r="A165" s="105" t="s">
        <v>224</v>
      </c>
      <c r="B165" s="105"/>
      <c r="C165" s="105"/>
      <c r="D165" s="105"/>
      <c r="E165" s="105"/>
      <c r="F165" s="105"/>
    </row>
    <row r="166" spans="1:6" ht="32.1" customHeight="1" x14ac:dyDescent="0.25">
      <c r="A166" s="105" t="s">
        <v>225</v>
      </c>
      <c r="B166" s="105"/>
      <c r="C166" s="105"/>
      <c r="D166" s="105"/>
      <c r="E166" s="105"/>
      <c r="F166" s="105"/>
    </row>
    <row r="167" spans="1:6" ht="32.1" customHeight="1" x14ac:dyDescent="0.25">
      <c r="A167" s="105" t="s">
        <v>226</v>
      </c>
      <c r="B167" s="105"/>
      <c r="C167" s="105"/>
      <c r="D167" s="105"/>
      <c r="E167" s="105"/>
      <c r="F167" s="105"/>
    </row>
    <row r="168" spans="1:6" ht="50.25" customHeight="1" x14ac:dyDescent="0.25">
      <c r="A168" s="105" t="s">
        <v>181</v>
      </c>
      <c r="B168" s="105"/>
      <c r="C168" s="105"/>
      <c r="D168" s="105"/>
      <c r="E168" s="105"/>
      <c r="F168" s="105"/>
    </row>
    <row r="169" spans="1:6" ht="32.1" customHeight="1" x14ac:dyDescent="0.25">
      <c r="A169" s="105" t="s">
        <v>188</v>
      </c>
      <c r="B169" s="105"/>
      <c r="C169" s="105"/>
      <c r="D169" s="105"/>
      <c r="E169" s="105"/>
      <c r="F169" s="105"/>
    </row>
    <row r="170" spans="1:6" ht="32.1" customHeight="1" x14ac:dyDescent="0.25">
      <c r="A170" s="105" t="s">
        <v>20</v>
      </c>
      <c r="B170" s="105"/>
      <c r="C170" s="105"/>
      <c r="D170" s="105"/>
      <c r="E170" s="105"/>
      <c r="F170" s="105"/>
    </row>
    <row r="171" spans="1:6" ht="32.1" customHeight="1" x14ac:dyDescent="0.25">
      <c r="A171" s="105" t="s">
        <v>21</v>
      </c>
      <c r="B171" s="105"/>
      <c r="C171" s="105"/>
      <c r="D171" s="105"/>
      <c r="E171" s="105"/>
      <c r="F171" s="105"/>
    </row>
    <row r="172" spans="1:6" ht="32.1" customHeight="1" x14ac:dyDescent="0.25">
      <c r="A172" s="105" t="s">
        <v>190</v>
      </c>
      <c r="B172" s="105"/>
      <c r="C172" s="105"/>
      <c r="D172" s="105"/>
      <c r="E172" s="105"/>
      <c r="F172" s="105"/>
    </row>
    <row r="173" spans="1:6" ht="32.1" customHeight="1" x14ac:dyDescent="0.25">
      <c r="A173" s="105" t="s">
        <v>189</v>
      </c>
      <c r="B173" s="105"/>
      <c r="C173" s="105"/>
      <c r="D173" s="105"/>
      <c r="E173" s="105"/>
      <c r="F173" s="105"/>
    </row>
    <row r="174" spans="1:6" ht="32.1" customHeight="1" x14ac:dyDescent="0.25">
      <c r="A174" s="105" t="s">
        <v>200</v>
      </c>
      <c r="B174" s="105"/>
      <c r="C174" s="105"/>
      <c r="D174" s="105"/>
      <c r="E174" s="105"/>
      <c r="F174" s="105"/>
    </row>
    <row r="177" spans="4:4" ht="30" customHeight="1" x14ac:dyDescent="0.25">
      <c r="D177" s="58"/>
    </row>
  </sheetData>
  <autoFilter ref="A15:H130"/>
  <mergeCells count="68">
    <mergeCell ref="A174:F174"/>
    <mergeCell ref="A170:F170"/>
    <mergeCell ref="A171:F171"/>
    <mergeCell ref="A172:F172"/>
    <mergeCell ref="A173:F173"/>
    <mergeCell ref="A163:F163"/>
    <mergeCell ref="A142:F142"/>
    <mergeCell ref="A143:F143"/>
    <mergeCell ref="A144:F144"/>
    <mergeCell ref="A145:F145"/>
    <mergeCell ref="A146:F146"/>
    <mergeCell ref="A147:F147"/>
    <mergeCell ref="A148:F148"/>
    <mergeCell ref="A149:F149"/>
    <mergeCell ref="A154:F154"/>
    <mergeCell ref="A158:F158"/>
    <mergeCell ref="A159:F159"/>
    <mergeCell ref="A160:F160"/>
    <mergeCell ref="A161:F161"/>
    <mergeCell ref="A162:F162"/>
    <mergeCell ref="A155:F155"/>
    <mergeCell ref="A166:F166"/>
    <mergeCell ref="A167:F167"/>
    <mergeCell ref="A168:F168"/>
    <mergeCell ref="A169:F169"/>
    <mergeCell ref="A164:F164"/>
    <mergeCell ref="A165:F165"/>
    <mergeCell ref="A156:F156"/>
    <mergeCell ref="A157:F157"/>
    <mergeCell ref="A150:F150"/>
    <mergeCell ref="A151:F151"/>
    <mergeCell ref="A152:F152"/>
    <mergeCell ref="A153:F153"/>
    <mergeCell ref="A1:F1"/>
    <mergeCell ref="B6:F6"/>
    <mergeCell ref="B7:F7"/>
    <mergeCell ref="B8:F8"/>
    <mergeCell ref="B9:F9"/>
    <mergeCell ref="A2:F2"/>
    <mergeCell ref="A3:F3"/>
    <mergeCell ref="A5:F5"/>
    <mergeCell ref="B11:F11"/>
    <mergeCell ref="B13:F13"/>
    <mergeCell ref="B10:F10"/>
    <mergeCell ref="A141:F141"/>
    <mergeCell ref="A140:F140"/>
    <mergeCell ref="A138:C138"/>
    <mergeCell ref="A15:A16"/>
    <mergeCell ref="B15:B16"/>
    <mergeCell ref="F15:F16"/>
    <mergeCell ref="A123:B123"/>
    <mergeCell ref="A124:B124"/>
    <mergeCell ref="A137:C137"/>
    <mergeCell ref="A133:A135"/>
    <mergeCell ref="A125:B125"/>
    <mergeCell ref="B130:E130"/>
    <mergeCell ref="G134:H134"/>
    <mergeCell ref="G135:H135"/>
    <mergeCell ref="C15:C16"/>
    <mergeCell ref="D15:D16"/>
    <mergeCell ref="E15:E16"/>
    <mergeCell ref="G123:H123"/>
    <mergeCell ref="G133:H133"/>
    <mergeCell ref="D126:E126"/>
    <mergeCell ref="D127:E127"/>
    <mergeCell ref="D128:E128"/>
    <mergeCell ref="A129:E129"/>
    <mergeCell ref="A132:H132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51" fitToHeight="0" orientation="portrait" r:id="rId1"/>
  <rowBreaks count="3" manualBreakCount="3">
    <brk id="48" max="7" man="1"/>
    <brk id="96" max="7" man="1"/>
    <brk id="139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 - SUREG Alto Uruguai</vt:lpstr>
      <vt:lpstr>'Anexo I - SUREG Alto Uruguai'!Area_de_impressao</vt:lpstr>
    </vt:vector>
  </TitlesOfParts>
  <Company>Banrisul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B23740</dc:creator>
  <cp:lastModifiedBy>Alexandra Da Silva Gomes Mallet</cp:lastModifiedBy>
  <cp:lastPrinted>2018-03-01T18:58:52Z</cp:lastPrinted>
  <dcterms:created xsi:type="dcterms:W3CDTF">2015-02-23T17:21:19Z</dcterms:created>
  <dcterms:modified xsi:type="dcterms:W3CDTF">2018-03-02T13:11:30Z</dcterms:modified>
</cp:coreProperties>
</file>